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<sst xmlns="http://schemas.openxmlformats.org/spreadsheetml/2006/main" count="387" uniqueCount="275">
  <si>
    <t>Перечень многоквартирных домов,</t>
  </si>
  <si>
    <t>в отношении которых планируется предоставление финансовой поддержки в рамках адресной программы</t>
  </si>
  <si>
    <t>№ п\п</t>
  </si>
  <si>
    <t>Адрес многоквартирного дома</t>
  </si>
  <si>
    <t>Год</t>
  </si>
  <si>
    <t>Группа капитальности</t>
  </si>
  <si>
    <t>Площадь помещений, кв. м</t>
  </si>
  <si>
    <t>Стоимость капитального ремонта, тыс. руб.</t>
  </si>
  <si>
    <t>ввода в эксплуатацию</t>
  </si>
  <si>
    <t>в том числе жилых</t>
  </si>
  <si>
    <t>всего</t>
  </si>
  <si>
    <t>в том числе за счет средств</t>
  </si>
  <si>
    <t>местного бюджета (субсидия)</t>
  </si>
  <si>
    <t>ТСЖ, других кооперативов либо. собственников помещений в МКД</t>
  </si>
  <si>
    <t>в том числе жилых, находящихся в собственности граждан</t>
  </si>
  <si>
    <t>за счет средств Фонда</t>
  </si>
  <si>
    <t>предусмотренные  в местном бюджете на долевое финансирование</t>
  </si>
  <si>
    <t>последнего комплексного капитального ремонта</t>
  </si>
  <si>
    <t>общая площадь жилых и нежилых помещений МКД, всего</t>
  </si>
  <si>
    <t>Планируемый перечень работ по капитальному ремонту</t>
  </si>
  <si>
    <t>Удельная стоимость капитального ремонта, помещений в МКД, тыс.руб./кв. метр общей площади</t>
  </si>
  <si>
    <t>за счет бюджета субъекта Российской Федерации</t>
  </si>
  <si>
    <t>Ремонт системы отопления с установкой приборов учета</t>
  </si>
  <si>
    <t>Алтайского края по проведению капитального ремонта многоквартирных домов</t>
  </si>
  <si>
    <t>пр.Рубцовский,43</t>
  </si>
  <si>
    <t>ул.Юбилейная,34</t>
  </si>
  <si>
    <t>пр.Ленина,27</t>
  </si>
  <si>
    <t>ул.Громова,9</t>
  </si>
  <si>
    <t>пр.Ленина,164</t>
  </si>
  <si>
    <t>ул.Бульвар Победы,8</t>
  </si>
  <si>
    <t>ул.Громова,36</t>
  </si>
  <si>
    <t>ул.Дзержинского,31</t>
  </si>
  <si>
    <t>ул.Комсомольская,131</t>
  </si>
  <si>
    <t>пр.Рубцовский,11</t>
  </si>
  <si>
    <t>ул.Громова,24</t>
  </si>
  <si>
    <t>ул.Комсомольская,68</t>
  </si>
  <si>
    <t>ул.Киевская,6</t>
  </si>
  <si>
    <t>ул.Тракторная,76</t>
  </si>
  <si>
    <t>ул.Тракторная,80</t>
  </si>
  <si>
    <t>ул.Танковая,4</t>
  </si>
  <si>
    <t>ул.Алтайская,37</t>
  </si>
  <si>
    <t>ул.Тихвинская,32</t>
  </si>
  <si>
    <t>ул.Алтайская,49</t>
  </si>
  <si>
    <t>ул.Киевская,25</t>
  </si>
  <si>
    <t>ул.Алтайская,76</t>
  </si>
  <si>
    <t>Ремонт системы отопления с установкой приборов учета, ремонт крыши</t>
  </si>
  <si>
    <t>ул.Алтайская,41</t>
  </si>
  <si>
    <t>ул.Киевская,23</t>
  </si>
  <si>
    <t>ул.Алтайская,29</t>
  </si>
  <si>
    <t>ул.Алтайская,1</t>
  </si>
  <si>
    <t>Ремонт крыши</t>
  </si>
  <si>
    <t>ул.Алтайская,80</t>
  </si>
  <si>
    <t>ул.Алтайская,84</t>
  </si>
  <si>
    <t>ул.Алтайская,92</t>
  </si>
  <si>
    <t>ул.Алтайская,98</t>
  </si>
  <si>
    <t>ул.Алтайская,110</t>
  </si>
  <si>
    <t>ул.Алтайская,169</t>
  </si>
  <si>
    <t>ул.Степана Разина,194</t>
  </si>
  <si>
    <t>Ремонт системы водоснабжения с установкой приборов учета</t>
  </si>
  <si>
    <t>ул.Степана Разина,196</t>
  </si>
  <si>
    <t>ул.Рихарда Зорге,41а</t>
  </si>
  <si>
    <t>пр.Рубцовский,13</t>
  </si>
  <si>
    <t>пер.Гражданский,51</t>
  </si>
  <si>
    <t>пер.Гражданский,43</t>
  </si>
  <si>
    <t>ул.Бульвар Победы,3</t>
  </si>
  <si>
    <t>ул.Калинина,17</t>
  </si>
  <si>
    <t>Ремонт внутридомовых инженерных систем отопления, водоотведения, ремонт крыши</t>
  </si>
  <si>
    <t>ул.Осипенко,195</t>
  </si>
  <si>
    <t>Ремонт внутридомовых инженерных систем отопления, водоснабжения, водоотведения</t>
  </si>
  <si>
    <t>ул.Комсомольская,195</t>
  </si>
  <si>
    <t>ул.Осипенко,144</t>
  </si>
  <si>
    <t>ул.Короленко,122</t>
  </si>
  <si>
    <t>ул.Красная,52</t>
  </si>
  <si>
    <t>ул.Тракторная,74</t>
  </si>
  <si>
    <t>ул.Комсомольская,86</t>
  </si>
  <si>
    <t>ул.Тракторная,62</t>
  </si>
  <si>
    <t>Ремонт внутридомовых систем тепло-, водоснабжения, установка приборов учета</t>
  </si>
  <si>
    <t>ул.Комсомольская,197</t>
  </si>
  <si>
    <t>ул.Тракторная,30</t>
  </si>
  <si>
    <t>ул.Комсомольская,110</t>
  </si>
  <si>
    <t>ул.Тракторная,34</t>
  </si>
  <si>
    <t>ул.Московская,1</t>
  </si>
  <si>
    <t>ул.Комсомольская,71а</t>
  </si>
  <si>
    <t>ул.Октябрьская,020</t>
  </si>
  <si>
    <t>ул.Октябрьская,022</t>
  </si>
  <si>
    <t>ул.Ипподромская,41а</t>
  </si>
  <si>
    <t>пр.Ленина,263б</t>
  </si>
  <si>
    <t>ул.Октябрьская,23</t>
  </si>
  <si>
    <t>ул.Октябрьская,25</t>
  </si>
  <si>
    <t>ул.Алтайская,175</t>
  </si>
  <si>
    <t>пер.Станционный,42г</t>
  </si>
  <si>
    <t>пр.Рубцовский,39</t>
  </si>
  <si>
    <t>пр.Рубцовский,37</t>
  </si>
  <si>
    <t>пр.Рубцовский,45</t>
  </si>
  <si>
    <t>пр.Рубцовский,49</t>
  </si>
  <si>
    <t>пр.Ленина,199в</t>
  </si>
  <si>
    <t>ул.Пролетарская,420</t>
  </si>
  <si>
    <t>пр.Рубцовский,15</t>
  </si>
  <si>
    <t>пр.Рубцовский,23</t>
  </si>
  <si>
    <t>пр.Ленина,199г</t>
  </si>
  <si>
    <t>ул.Северная,26</t>
  </si>
  <si>
    <t>ул.Северная,24</t>
  </si>
  <si>
    <t>ул. Алтайская,185</t>
  </si>
  <si>
    <t>ул.Северная,23</t>
  </si>
  <si>
    <t>ул.Октябрьская,27</t>
  </si>
  <si>
    <t>ул. Светлова,74</t>
  </si>
  <si>
    <t>пр.Ленина,129</t>
  </si>
  <si>
    <t>пр.Ленина,64</t>
  </si>
  <si>
    <t>пр.Ленина,33</t>
  </si>
  <si>
    <t>Ремонт внутридомовых инженерных систем тепло-,водоснабжения, водоотведения, установка приборов учета</t>
  </si>
  <si>
    <t>ул.Алтайская,193</t>
  </si>
  <si>
    <t>ул.Северная,15</t>
  </si>
  <si>
    <t>ул.Светлова,15</t>
  </si>
  <si>
    <t>ул.Светлова,60</t>
  </si>
  <si>
    <t>ул.Светлова,68</t>
  </si>
  <si>
    <t>ул.Светлова,78</t>
  </si>
  <si>
    <t>ул.Федоренко,15</t>
  </si>
  <si>
    <t>ул.Никольская,12</t>
  </si>
  <si>
    <t>ул.Светлова,72</t>
  </si>
  <si>
    <t>ул.Светлова,62</t>
  </si>
  <si>
    <t>ул.Алтайская,88</t>
  </si>
  <si>
    <t>ул.Алтайская,90</t>
  </si>
  <si>
    <t>пр.Рубцовский,34</t>
  </si>
  <si>
    <t>ул.Красная,91</t>
  </si>
  <si>
    <t>ул.Красная,62</t>
  </si>
  <si>
    <t>пр.Рубцовский,48</t>
  </si>
  <si>
    <t>ул.Куйбышева,127</t>
  </si>
  <si>
    <t>пр.Ленина,175</t>
  </si>
  <si>
    <t>пер.Алейский,30а</t>
  </si>
  <si>
    <t>пр.Ленина,181</t>
  </si>
  <si>
    <t>ул.Красная,56</t>
  </si>
  <si>
    <t>ул.Сельмашская,23</t>
  </si>
  <si>
    <t>ул.Красная,97а</t>
  </si>
  <si>
    <t>пер.Алейский,30</t>
  </si>
  <si>
    <t>ул.Пролетарская,418</t>
  </si>
  <si>
    <t>ул.Красная,64</t>
  </si>
  <si>
    <t>ул.Осипенко,156</t>
  </si>
  <si>
    <t>пер.Алейский,34</t>
  </si>
  <si>
    <t>ул.Красная,58</t>
  </si>
  <si>
    <t>ул.Пролетарская,395</t>
  </si>
  <si>
    <t>ул.Пролетарская,419а</t>
  </si>
  <si>
    <t>ул.Пролетарская,425</t>
  </si>
  <si>
    <t>ул.Красная,93а</t>
  </si>
  <si>
    <t>пр.Рубцовский,46</t>
  </si>
  <si>
    <t>ул.Пролетарская,427</t>
  </si>
  <si>
    <t>ул.Алтайская,181</t>
  </si>
  <si>
    <t>ул.Громова,13</t>
  </si>
  <si>
    <t>ул.Комсомольская,132</t>
  </si>
  <si>
    <t>Ремонт инженерных систем тепло, водо, электроснабжения, водоотведения, установка приборов учета</t>
  </si>
  <si>
    <t>ул.Бульвар Победы,9</t>
  </si>
  <si>
    <t>Ремонт системы теплоснабжения, установка приборов учета</t>
  </si>
  <si>
    <t>ул.Дзержинского,23</t>
  </si>
  <si>
    <t>ул.Октябрьская,108</t>
  </si>
  <si>
    <t>Ремонт системы электроснабжения, ремонт крыши</t>
  </si>
  <si>
    <t>ул.Октябрьская,110</t>
  </si>
  <si>
    <t>ул.Октябрьская,149</t>
  </si>
  <si>
    <t>ул.Октябрьская,151</t>
  </si>
  <si>
    <t>пр.Ленина,22</t>
  </si>
  <si>
    <t>пр.Ленина,24</t>
  </si>
  <si>
    <t>пр.Ленина,26</t>
  </si>
  <si>
    <t>ул.Дзержинского,3</t>
  </si>
  <si>
    <t>ул.Калинина,3</t>
  </si>
  <si>
    <t>пер.Гражданский,27</t>
  </si>
  <si>
    <t>пр.Ленина,247</t>
  </si>
  <si>
    <t>пр.Ленина,249</t>
  </si>
  <si>
    <t>пер.Гражданский,25</t>
  </si>
  <si>
    <t>пр.Ленина,160</t>
  </si>
  <si>
    <t>пр.Ленина,66</t>
  </si>
  <si>
    <t>пер.Семафорный,4</t>
  </si>
  <si>
    <t>ул.Комсомольская,123</t>
  </si>
  <si>
    <t>ул.Комсомольская,145</t>
  </si>
  <si>
    <t>ул.Громова,32</t>
  </si>
  <si>
    <t>пр.Ленина,51</t>
  </si>
  <si>
    <t>пер.Гражданский,36</t>
  </si>
  <si>
    <t>Ремонт внутридомовых инженерных систем водоснабжения, водоотведения</t>
  </si>
  <si>
    <t>ул.Алтайская,13</t>
  </si>
  <si>
    <t>ул.Алтайская,19</t>
  </si>
  <si>
    <t>ул.Алтайская,31</t>
  </si>
  <si>
    <t>ул.Тихвинская,34</t>
  </si>
  <si>
    <t>ул.Комсомольская,67</t>
  </si>
  <si>
    <t>ул.Киевская,4</t>
  </si>
  <si>
    <t>ул.Октябрьская,13</t>
  </si>
  <si>
    <t>ул.Алтайская,35</t>
  </si>
  <si>
    <t>ул.Комсомольская,193</t>
  </si>
  <si>
    <t>ул.Комсомольская,183</t>
  </si>
  <si>
    <t>ул.Комсомольская,187</t>
  </si>
  <si>
    <t>ул.Комсомольская,189</t>
  </si>
  <si>
    <t>ул.Брусилова,8б</t>
  </si>
  <si>
    <t>ул.Степана Разина,200</t>
  </si>
  <si>
    <t>ул.Рихарда Зорге,96а</t>
  </si>
  <si>
    <t>ул.Рихарда Зорге,21</t>
  </si>
  <si>
    <t>ул.Крылова,2</t>
  </si>
  <si>
    <t>ул.Алтайская,7</t>
  </si>
  <si>
    <t>ул.Алтайская,11</t>
  </si>
  <si>
    <t>Ремонт внутридомовых инженерных систем тепло-,водоснабжения, водоотведения</t>
  </si>
  <si>
    <t>ул.Октябрьская,3</t>
  </si>
  <si>
    <t>пр.Ленина,10</t>
  </si>
  <si>
    <t>ул.Тракторная,64</t>
  </si>
  <si>
    <t>Ремонт внутридомовых систем тепло-, водоснабжения, водоотведения, установка приборов учета</t>
  </si>
  <si>
    <t>Ремонт внутридомовых инженерных систем тепло-, водоснабжения с установкой приборов учета, ремонт крыши</t>
  </si>
  <si>
    <t>Ремонт внутридомовых инженерных систем отопления с установкой приборов учета</t>
  </si>
  <si>
    <t>ул.Красная,97</t>
  </si>
  <si>
    <t>Ремонт внутридомовых инженерных систем тепло-, водоснабжения, установка приборов учета</t>
  </si>
  <si>
    <t>Ремонт внутридомовых инженерных систем тепло-, водоснабжения, водоотведения. Ремонт крыши</t>
  </si>
  <si>
    <t>Ремонт внутридомовых инженерных систем тепло-, водоснабжения, водоотведения, установка приборов учета. Ремонт крыши</t>
  </si>
  <si>
    <t xml:space="preserve">Ремонт внутридомовых инженерных систем тепло-, водоснабжения, водоотведения. </t>
  </si>
  <si>
    <t xml:space="preserve">Ремонт внутридомовых инженерных систем тепло-, водоснабжения, водоотведения, установка приборов учета. </t>
  </si>
  <si>
    <t>Ремонт внутридомовых инженерных систем тепло-, водоснабжения, водоотведения, установка приборов учета</t>
  </si>
  <si>
    <t>Ремонт внутридомовых инженерных систем тепло-, водоснабжения, водоотведения, установка приборов учета, ремонт крыши</t>
  </si>
  <si>
    <t>Ремонт внутридомовых инженерных систем тепло-, водоснабжения, установка приборов учета, ремонт крыши</t>
  </si>
  <si>
    <t>Ремонт крыши, ремонт фасада</t>
  </si>
  <si>
    <t>Итого:</t>
  </si>
  <si>
    <t>ВСЕГО объем финансирования капитального ремонта по МО:                      276868,905 тыс.руб. в том числе за счет средств: Фонда 246247,204 тыс.руб. долевого финансирования бюджета субъекта Российской Федерации: 3350,114 тыс. руб. местного бюджета: 13428,142 тыс.руб. ТСЖ, других кооперативов, либо собственников помещений в МКД: 13843,445 тыс.руб.</t>
  </si>
  <si>
    <t>ул.Ленинградская,2а</t>
  </si>
  <si>
    <t>ВСЕГО МКД с полным перечнем работ по капитальному ремонту:0</t>
  </si>
  <si>
    <t>Ремонт внутридомовых систем тепло-, водоснабжения, водоотведения</t>
  </si>
  <si>
    <t>Ремонт внутридомовых систем тепло-, водоснабжения, водоотведения, ремонт крыши</t>
  </si>
  <si>
    <t>Ремонт внутридомовых систем тепло-, водоснабжения, водоотведения, установка приборов учета, ремонт крыши</t>
  </si>
  <si>
    <t>Ремонт внутридомовых инженерных систем электро, тепло, водоснабжения, водоотведения</t>
  </si>
  <si>
    <t>ул.Тихвинская,30</t>
  </si>
  <si>
    <t>ул.Ленинградская,6</t>
  </si>
  <si>
    <t>пр.Ленина,43</t>
  </si>
  <si>
    <t>Ремонт внутридомовых инженерных  систем электро, тепло-, водоснабжения, водоотведения,  ремонт крыши</t>
  </si>
  <si>
    <t>пр.Ленина,173</t>
  </si>
  <si>
    <t xml:space="preserve">                                                           I. Муниципальное образование "Город Рубцовск"</t>
  </si>
  <si>
    <t>пр.Ленина,135</t>
  </si>
  <si>
    <t>ул.Алтайская,114</t>
  </si>
  <si>
    <t>Ремонт крыши, ремонт системы водоотведения</t>
  </si>
  <si>
    <t>Ремонт внутридомовых инженерных систем водоотведения, водоснабжения с установкой прибора учета. Ремонт крыши</t>
  </si>
  <si>
    <t>Ремонт системы теплоснабжения с установкой прибора учета</t>
  </si>
  <si>
    <t>Ремонт внутридомовых инженерных систем теплоснабжения</t>
  </si>
  <si>
    <t>Ремонт внутридомовых инженерных систем  электро-, тепло-, водоснабжения, водоотведения, установка приборов учета</t>
  </si>
  <si>
    <t>Ремонт системы электроснабжения, установка приборов учета</t>
  </si>
  <si>
    <t>Ремонт системы электроснабжения, установка приборов учета, ремонт крыши</t>
  </si>
  <si>
    <t>Ремонт системы электроснабжения, ремонт крыши, установка приборов учета</t>
  </si>
  <si>
    <t>Ремонт внутридомовых инженерных систем отопления</t>
  </si>
  <si>
    <t>Ремонт внутридомовых систем тепло-, водоснабжения, водоотведе6ния, установка приборов учета</t>
  </si>
  <si>
    <t>Ремонт внутридомовых систем тепло-, водоснабжения, водоотведения,  установка приборов учета</t>
  </si>
  <si>
    <t>Ремонт внутридомовых инженерных систем  электро-, тепло-, водоснабжения, водоотведения, установка приборов учета, ремонт крыши</t>
  </si>
  <si>
    <t>ул.Ленинградская,1а</t>
  </si>
  <si>
    <t>Ремонт внутридомовых инженерных систем  электро-, тепло-, водоснабжения, водоотведения,  ремонт крыши, ремонт подвала (отмостка)</t>
  </si>
  <si>
    <t>Ремонт внутридомовых инженерных систем электро, тепло, водоснабжения,  установка приборов учета. Ремонт крыши</t>
  </si>
  <si>
    <t>Ремонт внутридомовых инженерных систем тепло, водоснабжения, водоотведения, установка приборов учета. Ремонт крыши, ремонт подвала (отмостка)</t>
  </si>
  <si>
    <t>Ремонт внутридомовых инженерных систем тепло-, водоснабжения, водоотведения. Ремонт подвала (отмостка)</t>
  </si>
  <si>
    <t>Ремонт внутридомовых инженерных систем  электро-, тепло-, водоснабжения, водоотведения, ремонт подвала (отмостка)</t>
  </si>
  <si>
    <t>Ремонт внутридомовых систем тепло-, водоснабжения, водоотведения, ремонт подвала (отмостка)</t>
  </si>
  <si>
    <t xml:space="preserve">Ремонт внутридомовых инженерных  систем тепло-, водоснабжения, водоотведения, ремонт подвала, ремонт крыши </t>
  </si>
  <si>
    <t>Ремонт крыши, ремонт лифтового оборудования, ремонт внутридомовых инженерных систем тепло, водоснабжения, водоотведения с установкой приборов учета</t>
  </si>
  <si>
    <t>Ремонт внутридомовых инженерных систем теплоснабжения, ремонт крыши</t>
  </si>
  <si>
    <t>Ремонт внутридомовых инженерных систем тепло-, водоснабжения,  ремонт крыши</t>
  </si>
  <si>
    <t>Ремонт внутридомовых инженерных систем теплоснабжения, установка приборов учета, ремонт крыши</t>
  </si>
  <si>
    <t>Ремонт внутридомовых инженерных систем тепло-, водоснабжения, ремонт крыши</t>
  </si>
  <si>
    <t>Ремонт внутридомовых инженерных систем тепло, электро, водоснабжения, установка приборов учета</t>
  </si>
  <si>
    <t>Ремонт внутридомовых инженерных систем тепло, электро, водоснабжения, установка приборов учета, ремонт крыши</t>
  </si>
  <si>
    <t>Ремонт внутридомовых инженерных систем тепло, водоснабжения, установка приборов учета</t>
  </si>
  <si>
    <t>Ремонт внутридомовых инженерных систем  тепло-, водоснабжения, водоотведения, установка приборов учета, ремонт крыши</t>
  </si>
  <si>
    <t>ул.Алтайская,82</t>
  </si>
  <si>
    <t>ул.Алтайская,100</t>
  </si>
  <si>
    <t>ул.Алтайская,86</t>
  </si>
  <si>
    <t>Ремонт внутридомовых инженерных систем  водоснабжения, водоотведения, установка приборов учета</t>
  </si>
  <si>
    <t>ул.Светлова,86</t>
  </si>
  <si>
    <t>ул.Северная,25</t>
  </si>
  <si>
    <t>ул.Никольская,14</t>
  </si>
  <si>
    <t>Ремонт системы теплоснабжения, установка приборов учета, ремонт подвала (отмостка)</t>
  </si>
  <si>
    <t>ВСЕГО МКД по городу Рубцовску на капитальный ремонт в отношении которых планируется предоставление финансовой поддержки: 177</t>
  </si>
  <si>
    <t>Ремонт внутридомовых инженерных систем тепло-, водоснабжения, водоотведения, установка приборов учета. Ремонт крыши,ремонт подвала</t>
  </si>
  <si>
    <t>Ремонт крыши, ремонт внутридомовой системы водоотведения, ремонт подвала (отмостка), ремонт крыши</t>
  </si>
  <si>
    <t>Ремонт крыши, ремонт внутридомовых инженерных систем отопления, водоснабжения, водоотведения с установкой приборов учета, ремонт крыши</t>
  </si>
  <si>
    <t>Ремонт внутридомовых инженерных систем тепло, водоснабжения</t>
  </si>
  <si>
    <t>Ремонт внутридомовых инженерных систем тепло, водоснабжения, ремонт крыши</t>
  </si>
  <si>
    <t>ВСЕГО площадь жилых помещений в МКД, которым планируется предоставление финансовой поддержки: 631144,280      кв.м.</t>
  </si>
  <si>
    <t>Ремонт внутридомовых инженерных систем электро, тепло-, водоснабжения,  ремонт крыши, ремонт фасада (замена окон)</t>
  </si>
  <si>
    <t>Принято решением Рубцовского городского  Совета депутатов Алтайского края от 20.08.2009 № 128</t>
  </si>
  <si>
    <t xml:space="preserve">ПРИЛОЖЕНИЕ № 2 к решению Рубцовского городского Совета депутатов Алтайского края </t>
  </si>
  <si>
    <t>от 19.02.2009  №122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</si>
</sst>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1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8"/>
      <name val="Times"/>
      <family val="1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8"/>
      <name val="Times"/>
      <family val="1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172" fontId="7" fillId="0" borderId="1" xfId="0" applyNumberFormat="1" applyFont="1" applyFill="1" applyBorder="1" applyAlignment="1">
      <alignment vertical="center" wrapText="1"/>
    </xf>
    <xf numFmtId="172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7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172" fontId="12" fillId="0" borderId="1" xfId="0" applyNumberFormat="1" applyFont="1" applyFill="1" applyBorder="1" applyAlignment="1">
      <alignment vertical="center" wrapText="1"/>
    </xf>
    <xf numFmtId="172" fontId="12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textRotation="90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textRotation="90" wrapText="1"/>
    </xf>
    <xf numFmtId="0" fontId="0" fillId="0" borderId="1" xfId="0" applyBorder="1" applyAlignment="1">
      <alignment vertical="top" textRotation="90" wrapText="1"/>
    </xf>
    <xf numFmtId="0" fontId="0" fillId="0" borderId="1" xfId="0" applyBorder="1" applyAlignment="1">
      <alignment horizontal="center" textRotation="90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workbookViewId="0" topLeftCell="A190">
      <selection activeCell="S196" sqref="S196"/>
    </sheetView>
  </sheetViews>
  <sheetFormatPr defaultColWidth="9.140625" defaultRowHeight="12.75"/>
  <cols>
    <col min="1" max="1" width="0.2890625" style="0" customWidth="1"/>
    <col min="2" max="2" width="4.00390625" style="0" customWidth="1"/>
    <col min="3" max="3" width="18.28125" style="12" customWidth="1"/>
    <col min="4" max="4" width="5.28125" style="0" customWidth="1"/>
    <col min="5" max="5" width="4.421875" style="0" customWidth="1"/>
    <col min="6" max="6" width="3.57421875" style="0" customWidth="1"/>
    <col min="7" max="7" width="8.28125" style="0" customWidth="1"/>
    <col min="10" max="10" width="17.7109375" style="0" customWidth="1"/>
    <col min="11" max="11" width="10.00390625" style="0" bestFit="1" customWidth="1"/>
    <col min="16" max="16" width="8.7109375" style="0" customWidth="1"/>
  </cols>
  <sheetData>
    <row r="1" spans="14:16" ht="49.5" customHeight="1">
      <c r="N1" s="36" t="s">
        <v>272</v>
      </c>
      <c r="O1" s="36"/>
      <c r="P1" s="36"/>
    </row>
    <row r="2" spans="14:16" ht="12.75">
      <c r="N2" s="37"/>
      <c r="O2" s="37"/>
      <c r="P2" s="37"/>
    </row>
    <row r="3" spans="14:16" ht="63.75" customHeight="1">
      <c r="N3" s="36" t="s">
        <v>273</v>
      </c>
      <c r="O3" s="36"/>
      <c r="P3" s="36"/>
    </row>
    <row r="4" spans="14:16" ht="12.75">
      <c r="N4" s="38" t="s">
        <v>274</v>
      </c>
      <c r="O4" s="38"/>
      <c r="P4" s="38"/>
    </row>
    <row r="6" ht="18.75">
      <c r="J6" s="1" t="s">
        <v>0</v>
      </c>
    </row>
    <row r="7" spans="2:16" ht="18.75">
      <c r="B7" s="40" t="s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ht="18.75">
      <c r="J8" s="1" t="s">
        <v>23</v>
      </c>
    </row>
    <row r="10" spans="2:16" ht="20.25" customHeight="1">
      <c r="B10" s="53" t="s">
        <v>2</v>
      </c>
      <c r="C10" s="54" t="s">
        <v>3</v>
      </c>
      <c r="D10" s="47" t="s">
        <v>4</v>
      </c>
      <c r="E10" s="47"/>
      <c r="F10" s="45" t="s">
        <v>5</v>
      </c>
      <c r="G10" s="47" t="s">
        <v>6</v>
      </c>
      <c r="H10" s="47"/>
      <c r="I10" s="47"/>
      <c r="J10" s="45" t="s">
        <v>19</v>
      </c>
      <c r="K10" s="47" t="s">
        <v>7</v>
      </c>
      <c r="L10" s="47"/>
      <c r="M10" s="47"/>
      <c r="N10" s="47"/>
      <c r="O10" s="47"/>
      <c r="P10" s="48" t="s">
        <v>20</v>
      </c>
    </row>
    <row r="11" spans="2:16" ht="12.75">
      <c r="B11" s="53"/>
      <c r="C11" s="55"/>
      <c r="D11" s="45" t="s">
        <v>8</v>
      </c>
      <c r="E11" s="45" t="s">
        <v>17</v>
      </c>
      <c r="F11" s="45"/>
      <c r="G11" s="45" t="s">
        <v>18</v>
      </c>
      <c r="H11" s="47" t="s">
        <v>9</v>
      </c>
      <c r="I11" s="47"/>
      <c r="J11" s="46"/>
      <c r="K11" s="45" t="s">
        <v>10</v>
      </c>
      <c r="L11" s="47" t="s">
        <v>11</v>
      </c>
      <c r="M11" s="47"/>
      <c r="N11" s="47"/>
      <c r="O11" s="47"/>
      <c r="P11" s="49"/>
    </row>
    <row r="12" spans="2:16" ht="12.75">
      <c r="B12" s="53"/>
      <c r="C12" s="55"/>
      <c r="D12" s="45"/>
      <c r="E12" s="46"/>
      <c r="F12" s="45"/>
      <c r="G12" s="46"/>
      <c r="H12" s="47"/>
      <c r="I12" s="47"/>
      <c r="J12" s="46"/>
      <c r="K12" s="45"/>
      <c r="L12" s="47" t="s">
        <v>12</v>
      </c>
      <c r="M12" s="47"/>
      <c r="N12" s="47"/>
      <c r="O12" s="51" t="s">
        <v>13</v>
      </c>
      <c r="P12" s="49"/>
    </row>
    <row r="13" spans="2:16" ht="12.75">
      <c r="B13" s="53"/>
      <c r="C13" s="55"/>
      <c r="D13" s="45"/>
      <c r="E13" s="46"/>
      <c r="F13" s="45"/>
      <c r="G13" s="46"/>
      <c r="H13" s="45" t="s">
        <v>10</v>
      </c>
      <c r="I13" s="45" t="s">
        <v>14</v>
      </c>
      <c r="J13" s="46"/>
      <c r="K13" s="45"/>
      <c r="L13" s="47"/>
      <c r="M13" s="47"/>
      <c r="N13" s="47"/>
      <c r="O13" s="51"/>
      <c r="P13" s="49"/>
    </row>
    <row r="14" spans="2:16" ht="12.75">
      <c r="B14" s="53"/>
      <c r="C14" s="55"/>
      <c r="D14" s="45"/>
      <c r="E14" s="46"/>
      <c r="F14" s="45"/>
      <c r="G14" s="46"/>
      <c r="H14" s="45"/>
      <c r="I14" s="45"/>
      <c r="J14" s="46"/>
      <c r="K14" s="45"/>
      <c r="L14" s="45" t="s">
        <v>15</v>
      </c>
      <c r="M14" s="45" t="s">
        <v>21</v>
      </c>
      <c r="N14" s="45" t="s">
        <v>16</v>
      </c>
      <c r="O14" s="52"/>
      <c r="P14" s="49"/>
    </row>
    <row r="15" spans="2:16" ht="81" customHeight="1">
      <c r="B15" s="53"/>
      <c r="C15" s="56"/>
      <c r="D15" s="45"/>
      <c r="E15" s="46"/>
      <c r="F15" s="45"/>
      <c r="G15" s="46"/>
      <c r="H15" s="45"/>
      <c r="I15" s="45"/>
      <c r="J15" s="46"/>
      <c r="K15" s="45"/>
      <c r="L15" s="45"/>
      <c r="M15" s="50"/>
      <c r="N15" s="45"/>
      <c r="O15" s="52"/>
      <c r="P15" s="49"/>
    </row>
    <row r="16" spans="2:16" ht="15.7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  <c r="M16" s="7">
        <v>12</v>
      </c>
      <c r="N16" s="7">
        <v>13</v>
      </c>
      <c r="O16" s="7">
        <v>14</v>
      </c>
      <c r="P16" s="7">
        <v>15</v>
      </c>
    </row>
    <row r="17" spans="2:16" ht="18.75">
      <c r="B17" s="44" t="s">
        <v>224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2:16" s="19" customFormat="1" ht="56.25">
      <c r="B18" s="8">
        <v>1</v>
      </c>
      <c r="C18" s="13" t="s">
        <v>24</v>
      </c>
      <c r="D18" s="8">
        <v>1980</v>
      </c>
      <c r="E18" s="8"/>
      <c r="F18" s="8">
        <v>1</v>
      </c>
      <c r="G18" s="16">
        <v>4688</v>
      </c>
      <c r="H18" s="16">
        <v>4687.77</v>
      </c>
      <c r="I18" s="16">
        <v>3937.73</v>
      </c>
      <c r="J18" s="9" t="s">
        <v>203</v>
      </c>
      <c r="K18" s="10">
        <v>2100</v>
      </c>
      <c r="L18" s="11">
        <f>K18*0.8894</f>
        <v>1867.74</v>
      </c>
      <c r="M18" s="11">
        <f>K18*0.0121</f>
        <v>25.41</v>
      </c>
      <c r="N18" s="10">
        <f>K18*0.0485</f>
        <v>101.85000000000001</v>
      </c>
      <c r="O18" s="10">
        <f>K18*0.05</f>
        <v>105</v>
      </c>
      <c r="P18" s="10">
        <f>ROUND(K18/G18,3)</f>
        <v>0.448</v>
      </c>
    </row>
    <row r="19" spans="2:16" s="19" customFormat="1" ht="67.5">
      <c r="B19" s="8">
        <v>2</v>
      </c>
      <c r="C19" s="13" t="s">
        <v>25</v>
      </c>
      <c r="D19" s="8">
        <v>1986</v>
      </c>
      <c r="E19" s="8"/>
      <c r="F19" s="8">
        <v>1</v>
      </c>
      <c r="G19" s="16">
        <v>4691.6</v>
      </c>
      <c r="H19" s="16">
        <v>4511.58</v>
      </c>
      <c r="I19" s="16">
        <v>3958</v>
      </c>
      <c r="J19" s="9" t="s">
        <v>204</v>
      </c>
      <c r="K19" s="10">
        <v>2100</v>
      </c>
      <c r="L19" s="11">
        <f aca="true" t="shared" si="0" ref="L19:L82">K19*0.8894</f>
        <v>1867.74</v>
      </c>
      <c r="M19" s="11">
        <f aca="true" t="shared" si="1" ref="M19:M82">K19*0.0121</f>
        <v>25.41</v>
      </c>
      <c r="N19" s="10">
        <f aca="true" t="shared" si="2" ref="N19:N82">K19*0.0485</f>
        <v>101.85000000000001</v>
      </c>
      <c r="O19" s="10">
        <f aca="true" t="shared" si="3" ref="O19:O82">K19*0.05</f>
        <v>105</v>
      </c>
      <c r="P19" s="10">
        <f aca="true" t="shared" si="4" ref="P19:P40">ROUND(K19/G19,3)</f>
        <v>0.448</v>
      </c>
    </row>
    <row r="20" spans="2:16" s="26" customFormat="1" ht="94.5">
      <c r="B20" s="8">
        <v>3</v>
      </c>
      <c r="C20" s="28" t="s">
        <v>26</v>
      </c>
      <c r="D20" s="27">
        <v>1960</v>
      </c>
      <c r="E20" s="27"/>
      <c r="F20" s="27">
        <v>1</v>
      </c>
      <c r="G20" s="29">
        <v>3168.17</v>
      </c>
      <c r="H20" s="29">
        <v>2719.73</v>
      </c>
      <c r="I20" s="29">
        <v>2284.57</v>
      </c>
      <c r="J20" s="30" t="s">
        <v>240</v>
      </c>
      <c r="K20" s="31">
        <v>2600</v>
      </c>
      <c r="L20" s="32">
        <f t="shared" si="0"/>
        <v>2312.44</v>
      </c>
      <c r="M20" s="32">
        <f t="shared" si="1"/>
        <v>31.46</v>
      </c>
      <c r="N20" s="31">
        <f t="shared" si="2"/>
        <v>126.10000000000001</v>
      </c>
      <c r="O20" s="31">
        <f t="shared" si="3"/>
        <v>130</v>
      </c>
      <c r="P20" s="31">
        <f t="shared" si="4"/>
        <v>0.821</v>
      </c>
    </row>
    <row r="21" spans="2:16" s="19" customFormat="1" ht="56.25">
      <c r="B21" s="8">
        <v>4</v>
      </c>
      <c r="C21" s="13" t="s">
        <v>27</v>
      </c>
      <c r="D21" s="8">
        <v>1975</v>
      </c>
      <c r="E21" s="8"/>
      <c r="F21" s="8">
        <v>1</v>
      </c>
      <c r="G21" s="16">
        <v>3349</v>
      </c>
      <c r="H21" s="16">
        <v>3348.55</v>
      </c>
      <c r="I21" s="16">
        <v>3202</v>
      </c>
      <c r="J21" s="9" t="s">
        <v>203</v>
      </c>
      <c r="K21" s="10">
        <v>1700</v>
      </c>
      <c r="L21" s="11">
        <f t="shared" si="0"/>
        <v>1511.98</v>
      </c>
      <c r="M21" s="11">
        <f t="shared" si="1"/>
        <v>20.57</v>
      </c>
      <c r="N21" s="10">
        <f t="shared" si="2"/>
        <v>82.45</v>
      </c>
      <c r="O21" s="10">
        <f t="shared" si="3"/>
        <v>85</v>
      </c>
      <c r="P21" s="10">
        <f t="shared" si="4"/>
        <v>0.508</v>
      </c>
    </row>
    <row r="22" spans="2:16" s="19" customFormat="1" ht="56.25">
      <c r="B22" s="8">
        <v>5</v>
      </c>
      <c r="C22" s="13" t="s">
        <v>28</v>
      </c>
      <c r="D22" s="8">
        <v>1977</v>
      </c>
      <c r="E22" s="8"/>
      <c r="F22" s="8">
        <v>1</v>
      </c>
      <c r="G22" s="16">
        <v>4702</v>
      </c>
      <c r="H22" s="16">
        <v>4651.32</v>
      </c>
      <c r="I22" s="16">
        <v>3907.11</v>
      </c>
      <c r="J22" s="9" t="s">
        <v>203</v>
      </c>
      <c r="K22" s="10">
        <v>2100</v>
      </c>
      <c r="L22" s="11">
        <f t="shared" si="0"/>
        <v>1867.74</v>
      </c>
      <c r="M22" s="11">
        <f t="shared" si="1"/>
        <v>25.41</v>
      </c>
      <c r="N22" s="10">
        <f t="shared" si="2"/>
        <v>101.85000000000001</v>
      </c>
      <c r="O22" s="10">
        <f t="shared" si="3"/>
        <v>105</v>
      </c>
      <c r="P22" s="10">
        <f t="shared" si="4"/>
        <v>0.447</v>
      </c>
    </row>
    <row r="23" spans="2:16" s="26" customFormat="1" ht="77.25" customHeight="1">
      <c r="B23" s="8">
        <v>6</v>
      </c>
      <c r="C23" s="28" t="s">
        <v>29</v>
      </c>
      <c r="D23" s="27">
        <v>1969</v>
      </c>
      <c r="E23" s="27"/>
      <c r="F23" s="27">
        <v>1</v>
      </c>
      <c r="G23" s="29">
        <v>3195.61</v>
      </c>
      <c r="H23" s="29">
        <v>2532.85</v>
      </c>
      <c r="I23" s="29">
        <v>2127.59</v>
      </c>
      <c r="J23" s="30" t="s">
        <v>241</v>
      </c>
      <c r="K23" s="31">
        <v>2000</v>
      </c>
      <c r="L23" s="32">
        <f t="shared" si="0"/>
        <v>1778.8</v>
      </c>
      <c r="M23" s="32">
        <f t="shared" si="1"/>
        <v>24.2</v>
      </c>
      <c r="N23" s="31">
        <f t="shared" si="2"/>
        <v>97</v>
      </c>
      <c r="O23" s="31">
        <f t="shared" si="3"/>
        <v>100</v>
      </c>
      <c r="P23" s="31">
        <f t="shared" si="4"/>
        <v>0.626</v>
      </c>
    </row>
    <row r="24" spans="2:16" s="26" customFormat="1" ht="100.5" customHeight="1">
      <c r="B24" s="8">
        <v>7</v>
      </c>
      <c r="C24" s="28" t="s">
        <v>30</v>
      </c>
      <c r="D24" s="27">
        <v>1975</v>
      </c>
      <c r="E24" s="27"/>
      <c r="F24" s="27">
        <v>1</v>
      </c>
      <c r="G24" s="29">
        <v>3328.26</v>
      </c>
      <c r="H24" s="29">
        <v>3328.26</v>
      </c>
      <c r="I24" s="29">
        <v>2853.4</v>
      </c>
      <c r="J24" s="30" t="s">
        <v>242</v>
      </c>
      <c r="K24" s="31">
        <v>1700</v>
      </c>
      <c r="L24" s="32">
        <f t="shared" si="0"/>
        <v>1511.98</v>
      </c>
      <c r="M24" s="32">
        <f t="shared" si="1"/>
        <v>20.57</v>
      </c>
      <c r="N24" s="31">
        <f t="shared" si="2"/>
        <v>82.45</v>
      </c>
      <c r="O24" s="31">
        <f t="shared" si="3"/>
        <v>85</v>
      </c>
      <c r="P24" s="31">
        <f t="shared" si="4"/>
        <v>0.511</v>
      </c>
    </row>
    <row r="25" spans="2:16" s="19" customFormat="1" ht="67.5">
      <c r="B25" s="8">
        <v>8</v>
      </c>
      <c r="C25" s="13" t="s">
        <v>31</v>
      </c>
      <c r="D25" s="8">
        <v>1977</v>
      </c>
      <c r="E25" s="8"/>
      <c r="F25" s="8">
        <v>1</v>
      </c>
      <c r="G25" s="16">
        <v>3362</v>
      </c>
      <c r="H25" s="16">
        <v>3247.38</v>
      </c>
      <c r="I25" s="16">
        <v>2727.8</v>
      </c>
      <c r="J25" s="9" t="s">
        <v>204</v>
      </c>
      <c r="K25" s="10">
        <v>1700</v>
      </c>
      <c r="L25" s="11">
        <f t="shared" si="0"/>
        <v>1511.98</v>
      </c>
      <c r="M25" s="11">
        <f t="shared" si="1"/>
        <v>20.57</v>
      </c>
      <c r="N25" s="10">
        <f t="shared" si="2"/>
        <v>82.45</v>
      </c>
      <c r="O25" s="10">
        <f t="shared" si="3"/>
        <v>85</v>
      </c>
      <c r="P25" s="10">
        <f t="shared" si="4"/>
        <v>0.506</v>
      </c>
    </row>
    <row r="26" spans="2:16" s="19" customFormat="1" ht="67.5">
      <c r="B26" s="8">
        <v>9</v>
      </c>
      <c r="C26" s="13" t="s">
        <v>32</v>
      </c>
      <c r="D26" s="8">
        <v>1962</v>
      </c>
      <c r="E26" s="8"/>
      <c r="F26" s="8">
        <v>1</v>
      </c>
      <c r="G26" s="16">
        <v>2768.77</v>
      </c>
      <c r="H26" s="16">
        <v>2768.77</v>
      </c>
      <c r="I26" s="16">
        <v>2325.77</v>
      </c>
      <c r="J26" s="9" t="s">
        <v>204</v>
      </c>
      <c r="K26" s="10">
        <v>2000</v>
      </c>
      <c r="L26" s="11">
        <f t="shared" si="0"/>
        <v>1778.8</v>
      </c>
      <c r="M26" s="11">
        <f t="shared" si="1"/>
        <v>24.2</v>
      </c>
      <c r="N26" s="10">
        <f t="shared" si="2"/>
        <v>97</v>
      </c>
      <c r="O26" s="10">
        <f t="shared" si="3"/>
        <v>100</v>
      </c>
      <c r="P26" s="10">
        <f t="shared" si="4"/>
        <v>0.722</v>
      </c>
    </row>
    <row r="27" spans="2:16" s="19" customFormat="1" ht="45">
      <c r="B27" s="8">
        <v>10</v>
      </c>
      <c r="C27" s="13" t="s">
        <v>33</v>
      </c>
      <c r="D27" s="8">
        <v>1978</v>
      </c>
      <c r="E27" s="8"/>
      <c r="F27" s="8">
        <v>1</v>
      </c>
      <c r="G27" s="16">
        <v>8129</v>
      </c>
      <c r="H27" s="16">
        <v>8080.12</v>
      </c>
      <c r="I27" s="16">
        <v>6787.3</v>
      </c>
      <c r="J27" s="9" t="s">
        <v>205</v>
      </c>
      <c r="K27" s="10">
        <v>2100</v>
      </c>
      <c r="L27" s="11">
        <f t="shared" si="0"/>
        <v>1867.74</v>
      </c>
      <c r="M27" s="11">
        <f t="shared" si="1"/>
        <v>25.41</v>
      </c>
      <c r="N27" s="10">
        <f t="shared" si="2"/>
        <v>101.85000000000001</v>
      </c>
      <c r="O27" s="10">
        <f t="shared" si="3"/>
        <v>105</v>
      </c>
      <c r="P27" s="10">
        <f t="shared" si="4"/>
        <v>0.258</v>
      </c>
    </row>
    <row r="28" spans="2:16" s="26" customFormat="1" ht="111.75" customHeight="1">
      <c r="B28" s="8">
        <v>11</v>
      </c>
      <c r="C28" s="28" t="s">
        <v>34</v>
      </c>
      <c r="D28" s="27">
        <v>1967</v>
      </c>
      <c r="E28" s="27"/>
      <c r="F28" s="27">
        <v>1</v>
      </c>
      <c r="G28" s="29">
        <v>2981</v>
      </c>
      <c r="H28" s="29">
        <v>2896.41</v>
      </c>
      <c r="I28" s="29">
        <v>2432.98</v>
      </c>
      <c r="J28" s="30" t="s">
        <v>265</v>
      </c>
      <c r="K28" s="31">
        <v>2000</v>
      </c>
      <c r="L28" s="32">
        <f t="shared" si="0"/>
        <v>1778.8</v>
      </c>
      <c r="M28" s="32">
        <f t="shared" si="1"/>
        <v>24.2</v>
      </c>
      <c r="N28" s="31">
        <f t="shared" si="2"/>
        <v>97</v>
      </c>
      <c r="O28" s="31">
        <f t="shared" si="3"/>
        <v>100</v>
      </c>
      <c r="P28" s="31">
        <f t="shared" si="4"/>
        <v>0.671</v>
      </c>
    </row>
    <row r="29" spans="2:16" s="26" customFormat="1" ht="87" customHeight="1">
      <c r="B29" s="8">
        <v>12</v>
      </c>
      <c r="C29" s="28" t="s">
        <v>108</v>
      </c>
      <c r="D29" s="27">
        <v>1962</v>
      </c>
      <c r="E29" s="27"/>
      <c r="F29" s="27">
        <v>1</v>
      </c>
      <c r="G29" s="29">
        <v>3177</v>
      </c>
      <c r="H29" s="29">
        <v>3014.57</v>
      </c>
      <c r="I29" s="29">
        <v>2532.24</v>
      </c>
      <c r="J29" s="30" t="s">
        <v>244</v>
      </c>
      <c r="K29" s="31">
        <v>1700</v>
      </c>
      <c r="L29" s="32">
        <f t="shared" si="0"/>
        <v>1511.98</v>
      </c>
      <c r="M29" s="32">
        <f t="shared" si="1"/>
        <v>20.57</v>
      </c>
      <c r="N29" s="31">
        <f t="shared" si="2"/>
        <v>82.45</v>
      </c>
      <c r="O29" s="31">
        <f t="shared" si="3"/>
        <v>85</v>
      </c>
      <c r="P29" s="31">
        <f t="shared" si="4"/>
        <v>0.535</v>
      </c>
    </row>
    <row r="30" spans="2:16" s="26" customFormat="1" ht="88.5" customHeight="1">
      <c r="B30" s="8">
        <v>13</v>
      </c>
      <c r="C30" s="28" t="s">
        <v>107</v>
      </c>
      <c r="D30" s="27">
        <v>1985</v>
      </c>
      <c r="E30" s="27"/>
      <c r="F30" s="27">
        <v>1</v>
      </c>
      <c r="G30" s="29">
        <v>10081</v>
      </c>
      <c r="H30" s="29">
        <v>7739.55</v>
      </c>
      <c r="I30" s="29">
        <v>6501.22</v>
      </c>
      <c r="J30" s="30" t="s">
        <v>266</v>
      </c>
      <c r="K30" s="31">
        <v>2800</v>
      </c>
      <c r="L30" s="32">
        <f t="shared" si="0"/>
        <v>2490.3199999999997</v>
      </c>
      <c r="M30" s="32">
        <f t="shared" si="1"/>
        <v>33.879999999999995</v>
      </c>
      <c r="N30" s="31">
        <f t="shared" si="2"/>
        <v>135.8</v>
      </c>
      <c r="O30" s="31">
        <f t="shared" si="3"/>
        <v>140</v>
      </c>
      <c r="P30" s="31">
        <f t="shared" si="4"/>
        <v>0.278</v>
      </c>
    </row>
    <row r="31" spans="2:16" s="19" customFormat="1" ht="71.25" customHeight="1">
      <c r="B31" s="8">
        <v>14</v>
      </c>
      <c r="C31" s="13" t="s">
        <v>106</v>
      </c>
      <c r="D31" s="8">
        <v>1953</v>
      </c>
      <c r="E31" s="8"/>
      <c r="F31" s="8">
        <v>1</v>
      </c>
      <c r="G31" s="16">
        <v>1851.96</v>
      </c>
      <c r="H31" s="16">
        <v>1256.26</v>
      </c>
      <c r="I31" s="16">
        <v>1256.26</v>
      </c>
      <c r="J31" s="9" t="s">
        <v>206</v>
      </c>
      <c r="K31" s="10">
        <v>800</v>
      </c>
      <c r="L31" s="11">
        <f t="shared" si="0"/>
        <v>711.52</v>
      </c>
      <c r="M31" s="11">
        <f t="shared" si="1"/>
        <v>9.68</v>
      </c>
      <c r="N31" s="10">
        <f t="shared" si="2"/>
        <v>38.800000000000004</v>
      </c>
      <c r="O31" s="10">
        <f t="shared" si="3"/>
        <v>40</v>
      </c>
      <c r="P31" s="10">
        <f t="shared" si="4"/>
        <v>0.432</v>
      </c>
    </row>
    <row r="32" spans="2:16" s="26" customFormat="1" ht="91.5" customHeight="1">
      <c r="B32" s="8">
        <v>15</v>
      </c>
      <c r="C32" s="28" t="s">
        <v>97</v>
      </c>
      <c r="D32" s="27">
        <v>1975</v>
      </c>
      <c r="E32" s="27"/>
      <c r="F32" s="27">
        <v>1</v>
      </c>
      <c r="G32" s="29">
        <v>4667.58</v>
      </c>
      <c r="H32" s="29">
        <v>4667.58</v>
      </c>
      <c r="I32" s="29">
        <v>3920.77</v>
      </c>
      <c r="J32" s="30" t="s">
        <v>243</v>
      </c>
      <c r="K32" s="31">
        <v>1200</v>
      </c>
      <c r="L32" s="32">
        <f t="shared" si="0"/>
        <v>1067.28</v>
      </c>
      <c r="M32" s="32">
        <f t="shared" si="1"/>
        <v>14.52</v>
      </c>
      <c r="N32" s="31">
        <f t="shared" si="2"/>
        <v>58.2</v>
      </c>
      <c r="O32" s="31">
        <f t="shared" si="3"/>
        <v>60</v>
      </c>
      <c r="P32" s="31">
        <f t="shared" si="4"/>
        <v>0.257</v>
      </c>
    </row>
    <row r="33" spans="2:16" s="26" customFormat="1" ht="15" customHeight="1">
      <c r="B33" s="8">
        <v>16</v>
      </c>
      <c r="C33" s="28" t="s">
        <v>61</v>
      </c>
      <c r="D33" s="27">
        <v>1976</v>
      </c>
      <c r="E33" s="27"/>
      <c r="F33" s="27">
        <v>1</v>
      </c>
      <c r="G33" s="29">
        <v>5526</v>
      </c>
      <c r="H33" s="29">
        <v>5463.52</v>
      </c>
      <c r="I33" s="29">
        <v>4589.36</v>
      </c>
      <c r="J33" s="30" t="s">
        <v>50</v>
      </c>
      <c r="K33" s="31">
        <v>1400</v>
      </c>
      <c r="L33" s="32">
        <f t="shared" si="0"/>
        <v>1245.1599999999999</v>
      </c>
      <c r="M33" s="32">
        <f t="shared" si="1"/>
        <v>16.939999999999998</v>
      </c>
      <c r="N33" s="31">
        <f t="shared" si="2"/>
        <v>67.9</v>
      </c>
      <c r="O33" s="31">
        <f t="shared" si="3"/>
        <v>70</v>
      </c>
      <c r="P33" s="31">
        <f t="shared" si="4"/>
        <v>0.253</v>
      </c>
    </row>
    <row r="34" spans="1:16" s="17" customFormat="1" ht="81.75" customHeight="1">
      <c r="A34" s="19"/>
      <c r="B34" s="8">
        <v>17</v>
      </c>
      <c r="C34" s="13" t="s">
        <v>35</v>
      </c>
      <c r="D34" s="8">
        <v>1966</v>
      </c>
      <c r="E34" s="8"/>
      <c r="F34" s="8">
        <v>1</v>
      </c>
      <c r="G34" s="16">
        <v>3234.42</v>
      </c>
      <c r="H34" s="16">
        <v>2508.84</v>
      </c>
      <c r="I34" s="16">
        <v>2286.82</v>
      </c>
      <c r="J34" s="9" t="s">
        <v>231</v>
      </c>
      <c r="K34" s="10">
        <v>2500</v>
      </c>
      <c r="L34" s="11">
        <f t="shared" si="0"/>
        <v>2223.5</v>
      </c>
      <c r="M34" s="11">
        <f t="shared" si="1"/>
        <v>30.25</v>
      </c>
      <c r="N34" s="10">
        <f t="shared" si="2"/>
        <v>121.25</v>
      </c>
      <c r="O34" s="10">
        <f t="shared" si="3"/>
        <v>125</v>
      </c>
      <c r="P34" s="10">
        <f t="shared" si="4"/>
        <v>0.773</v>
      </c>
    </row>
    <row r="35" spans="1:16" s="17" customFormat="1" ht="79.5" customHeight="1">
      <c r="A35" s="19"/>
      <c r="B35" s="8">
        <v>18</v>
      </c>
      <c r="C35" s="13" t="s">
        <v>220</v>
      </c>
      <c r="D35" s="8">
        <v>1981</v>
      </c>
      <c r="E35" s="8"/>
      <c r="F35" s="8">
        <v>1</v>
      </c>
      <c r="G35" s="16">
        <v>3057.26</v>
      </c>
      <c r="H35" s="16">
        <v>3057.26</v>
      </c>
      <c r="I35" s="16">
        <v>2233</v>
      </c>
      <c r="J35" s="9" t="s">
        <v>231</v>
      </c>
      <c r="K35" s="10">
        <v>1760</v>
      </c>
      <c r="L35" s="11">
        <f t="shared" si="0"/>
        <v>1565.344</v>
      </c>
      <c r="M35" s="11">
        <f t="shared" si="1"/>
        <v>21.296</v>
      </c>
      <c r="N35" s="10">
        <f t="shared" si="2"/>
        <v>85.36</v>
      </c>
      <c r="O35" s="10">
        <f t="shared" si="3"/>
        <v>88</v>
      </c>
      <c r="P35" s="10">
        <f t="shared" si="4"/>
        <v>0.576</v>
      </c>
    </row>
    <row r="36" spans="1:16" s="17" customFormat="1" ht="78" customHeight="1">
      <c r="A36" s="19"/>
      <c r="B36" s="8">
        <v>19</v>
      </c>
      <c r="C36" s="13" t="s">
        <v>36</v>
      </c>
      <c r="D36" s="8">
        <v>1965</v>
      </c>
      <c r="E36" s="8"/>
      <c r="F36" s="8">
        <v>1</v>
      </c>
      <c r="G36" s="16">
        <v>3496.78</v>
      </c>
      <c r="H36" s="16">
        <v>3496.78</v>
      </c>
      <c r="I36" s="16">
        <v>3157.07</v>
      </c>
      <c r="J36" s="9" t="s">
        <v>231</v>
      </c>
      <c r="K36" s="10">
        <v>1980</v>
      </c>
      <c r="L36" s="11">
        <f t="shared" si="0"/>
        <v>1761.012</v>
      </c>
      <c r="M36" s="11">
        <f t="shared" si="1"/>
        <v>23.958</v>
      </c>
      <c r="N36" s="10">
        <f t="shared" si="2"/>
        <v>96.03</v>
      </c>
      <c r="O36" s="10">
        <f t="shared" si="3"/>
        <v>99</v>
      </c>
      <c r="P36" s="10">
        <f t="shared" si="4"/>
        <v>0.566</v>
      </c>
    </row>
    <row r="37" spans="1:16" s="17" customFormat="1" ht="83.25" customHeight="1">
      <c r="A37" s="19"/>
      <c r="B37" s="8">
        <v>20</v>
      </c>
      <c r="C37" s="13" t="s">
        <v>37</v>
      </c>
      <c r="D37" s="8">
        <v>1965</v>
      </c>
      <c r="E37" s="8"/>
      <c r="F37" s="8">
        <v>1</v>
      </c>
      <c r="G37" s="16">
        <v>3481.51</v>
      </c>
      <c r="H37" s="16">
        <v>3481.51</v>
      </c>
      <c r="I37" s="16">
        <v>3238.44</v>
      </c>
      <c r="J37" s="9" t="s">
        <v>231</v>
      </c>
      <c r="K37" s="10">
        <v>1980</v>
      </c>
      <c r="L37" s="11">
        <f t="shared" si="0"/>
        <v>1761.012</v>
      </c>
      <c r="M37" s="11">
        <f t="shared" si="1"/>
        <v>23.958</v>
      </c>
      <c r="N37" s="10">
        <f t="shared" si="2"/>
        <v>96.03</v>
      </c>
      <c r="O37" s="10">
        <f t="shared" si="3"/>
        <v>99</v>
      </c>
      <c r="P37" s="10">
        <f t="shared" si="4"/>
        <v>0.569</v>
      </c>
    </row>
    <row r="38" spans="1:16" s="17" customFormat="1" ht="81" customHeight="1">
      <c r="A38" s="19"/>
      <c r="B38" s="8">
        <v>21</v>
      </c>
      <c r="C38" s="13" t="s">
        <v>38</v>
      </c>
      <c r="D38" s="8">
        <v>1965</v>
      </c>
      <c r="E38" s="8"/>
      <c r="F38" s="8">
        <v>1</v>
      </c>
      <c r="G38" s="16">
        <v>3482.02</v>
      </c>
      <c r="H38" s="16">
        <v>3482.02</v>
      </c>
      <c r="I38" s="16">
        <v>3134.67</v>
      </c>
      <c r="J38" s="9" t="s">
        <v>231</v>
      </c>
      <c r="K38" s="10">
        <v>1980</v>
      </c>
      <c r="L38" s="11">
        <f t="shared" si="0"/>
        <v>1761.012</v>
      </c>
      <c r="M38" s="11">
        <f t="shared" si="1"/>
        <v>23.958</v>
      </c>
      <c r="N38" s="10">
        <f t="shared" si="2"/>
        <v>96.03</v>
      </c>
      <c r="O38" s="10">
        <f t="shared" si="3"/>
        <v>99</v>
      </c>
      <c r="P38" s="10">
        <f t="shared" si="4"/>
        <v>0.569</v>
      </c>
    </row>
    <row r="39" spans="1:16" s="17" customFormat="1" ht="83.25" customHeight="1">
      <c r="A39" s="19"/>
      <c r="B39" s="8">
        <v>22</v>
      </c>
      <c r="C39" s="13" t="s">
        <v>39</v>
      </c>
      <c r="D39" s="8">
        <v>1966</v>
      </c>
      <c r="E39" s="8"/>
      <c r="F39" s="8">
        <v>1</v>
      </c>
      <c r="G39" s="16">
        <v>3498.72</v>
      </c>
      <c r="H39" s="16">
        <v>3498.72</v>
      </c>
      <c r="I39" s="16">
        <v>3014.48</v>
      </c>
      <c r="J39" s="9" t="s">
        <v>231</v>
      </c>
      <c r="K39" s="10">
        <v>1980</v>
      </c>
      <c r="L39" s="11">
        <f t="shared" si="0"/>
        <v>1761.012</v>
      </c>
      <c r="M39" s="11">
        <f t="shared" si="1"/>
        <v>23.958</v>
      </c>
      <c r="N39" s="10">
        <f t="shared" si="2"/>
        <v>96.03</v>
      </c>
      <c r="O39" s="10">
        <f t="shared" si="3"/>
        <v>99</v>
      </c>
      <c r="P39" s="10">
        <f t="shared" si="4"/>
        <v>0.566</v>
      </c>
    </row>
    <row r="40" spans="1:16" s="17" customFormat="1" ht="84" customHeight="1">
      <c r="A40" s="19"/>
      <c r="B40" s="8">
        <v>23</v>
      </c>
      <c r="C40" s="13" t="s">
        <v>40</v>
      </c>
      <c r="D40" s="8">
        <v>1983</v>
      </c>
      <c r="E40" s="8"/>
      <c r="F40" s="8">
        <v>1</v>
      </c>
      <c r="G40" s="16">
        <v>4692.07</v>
      </c>
      <c r="H40" s="16">
        <v>4692.07</v>
      </c>
      <c r="I40" s="16">
        <v>4086.37</v>
      </c>
      <c r="J40" s="9" t="s">
        <v>231</v>
      </c>
      <c r="K40" s="10">
        <v>2500</v>
      </c>
      <c r="L40" s="11">
        <f t="shared" si="0"/>
        <v>2223.5</v>
      </c>
      <c r="M40" s="11">
        <f t="shared" si="1"/>
        <v>30.25</v>
      </c>
      <c r="N40" s="10">
        <f t="shared" si="2"/>
        <v>121.25</v>
      </c>
      <c r="O40" s="10">
        <f t="shared" si="3"/>
        <v>125</v>
      </c>
      <c r="P40" s="10">
        <f t="shared" si="4"/>
        <v>0.533</v>
      </c>
    </row>
    <row r="41" spans="1:16" s="17" customFormat="1" ht="78.75">
      <c r="A41" s="19"/>
      <c r="B41" s="8">
        <v>24</v>
      </c>
      <c r="C41" s="13" t="s">
        <v>41</v>
      </c>
      <c r="D41" s="8">
        <v>1987</v>
      </c>
      <c r="E41" s="8"/>
      <c r="F41" s="8">
        <v>1</v>
      </c>
      <c r="G41" s="16">
        <v>4616.99</v>
      </c>
      <c r="H41" s="16">
        <v>4503.05</v>
      </c>
      <c r="I41" s="16">
        <v>4112.94</v>
      </c>
      <c r="J41" s="9" t="s">
        <v>231</v>
      </c>
      <c r="K41" s="10">
        <v>2500</v>
      </c>
      <c r="L41" s="11">
        <f t="shared" si="0"/>
        <v>2223.5</v>
      </c>
      <c r="M41" s="11">
        <f t="shared" si="1"/>
        <v>30.25</v>
      </c>
      <c r="N41" s="10">
        <f t="shared" si="2"/>
        <v>121.25</v>
      </c>
      <c r="O41" s="10">
        <f t="shared" si="3"/>
        <v>125</v>
      </c>
      <c r="P41" s="10">
        <f aca="true" t="shared" si="5" ref="P41:P50">ROUND(K41/G41,3)</f>
        <v>0.541</v>
      </c>
    </row>
    <row r="42" spans="1:16" s="17" customFormat="1" ht="78.75">
      <c r="A42" s="19"/>
      <c r="B42" s="8">
        <v>25</v>
      </c>
      <c r="C42" s="13" t="s">
        <v>42</v>
      </c>
      <c r="D42" s="8">
        <v>1977</v>
      </c>
      <c r="E42" s="8"/>
      <c r="F42" s="8">
        <v>1</v>
      </c>
      <c r="G42" s="16">
        <v>3385.85</v>
      </c>
      <c r="H42" s="16">
        <v>3275.94</v>
      </c>
      <c r="I42" s="16">
        <v>2741.63</v>
      </c>
      <c r="J42" s="9" t="s">
        <v>238</v>
      </c>
      <c r="K42" s="10">
        <v>2550</v>
      </c>
      <c r="L42" s="11">
        <f t="shared" si="0"/>
        <v>2267.97</v>
      </c>
      <c r="M42" s="11">
        <f t="shared" si="1"/>
        <v>30.855</v>
      </c>
      <c r="N42" s="10">
        <f t="shared" si="2"/>
        <v>123.675</v>
      </c>
      <c r="O42" s="10">
        <f t="shared" si="3"/>
        <v>127.5</v>
      </c>
      <c r="P42" s="10">
        <f t="shared" si="5"/>
        <v>0.753</v>
      </c>
    </row>
    <row r="43" spans="1:16" s="17" customFormat="1" ht="72" customHeight="1">
      <c r="A43" s="19"/>
      <c r="B43" s="8">
        <v>26</v>
      </c>
      <c r="C43" s="13" t="s">
        <v>43</v>
      </c>
      <c r="D43" s="8">
        <v>1963</v>
      </c>
      <c r="E43" s="8"/>
      <c r="F43" s="8">
        <v>1</v>
      </c>
      <c r="G43" s="16">
        <v>3522.14</v>
      </c>
      <c r="H43" s="16">
        <v>3522.14</v>
      </c>
      <c r="I43" s="16">
        <v>3211.15</v>
      </c>
      <c r="J43" s="9" t="s">
        <v>231</v>
      </c>
      <c r="K43" s="10">
        <v>1980</v>
      </c>
      <c r="L43" s="11">
        <f t="shared" si="0"/>
        <v>1761.012</v>
      </c>
      <c r="M43" s="11">
        <f t="shared" si="1"/>
        <v>23.958</v>
      </c>
      <c r="N43" s="10">
        <f t="shared" si="2"/>
        <v>96.03</v>
      </c>
      <c r="O43" s="10">
        <f t="shared" si="3"/>
        <v>99</v>
      </c>
      <c r="P43" s="10">
        <f t="shared" si="5"/>
        <v>0.562</v>
      </c>
    </row>
    <row r="44" spans="1:16" s="17" customFormat="1" ht="78.75">
      <c r="A44" s="19"/>
      <c r="B44" s="8">
        <v>27</v>
      </c>
      <c r="C44" s="13" t="s">
        <v>44</v>
      </c>
      <c r="D44" s="8">
        <v>1991</v>
      </c>
      <c r="E44" s="8"/>
      <c r="F44" s="8">
        <v>1</v>
      </c>
      <c r="G44" s="16">
        <v>4375.04</v>
      </c>
      <c r="H44" s="16">
        <v>4375.04</v>
      </c>
      <c r="I44" s="16">
        <v>3839.44</v>
      </c>
      <c r="J44" s="9" t="s">
        <v>238</v>
      </c>
      <c r="K44" s="10">
        <v>2740</v>
      </c>
      <c r="L44" s="11">
        <f t="shared" si="0"/>
        <v>2436.956</v>
      </c>
      <c r="M44" s="11">
        <f t="shared" si="1"/>
        <v>33.153999999999996</v>
      </c>
      <c r="N44" s="10">
        <f t="shared" si="2"/>
        <v>132.89000000000001</v>
      </c>
      <c r="O44" s="10">
        <f t="shared" si="3"/>
        <v>137</v>
      </c>
      <c r="P44" s="10">
        <f t="shared" si="5"/>
        <v>0.626</v>
      </c>
    </row>
    <row r="45" spans="1:16" s="17" customFormat="1" ht="80.25" customHeight="1">
      <c r="A45" s="19"/>
      <c r="B45" s="8">
        <v>28</v>
      </c>
      <c r="C45" s="13" t="s">
        <v>46</v>
      </c>
      <c r="D45" s="8">
        <v>1978</v>
      </c>
      <c r="E45" s="8"/>
      <c r="F45" s="8">
        <v>1</v>
      </c>
      <c r="G45" s="16">
        <v>4654.73</v>
      </c>
      <c r="H45" s="16">
        <v>4654.73</v>
      </c>
      <c r="I45" s="16">
        <v>4087.82</v>
      </c>
      <c r="J45" s="9" t="s">
        <v>231</v>
      </c>
      <c r="K45" s="10">
        <v>2500</v>
      </c>
      <c r="L45" s="11">
        <f t="shared" si="0"/>
        <v>2223.5</v>
      </c>
      <c r="M45" s="11">
        <f t="shared" si="1"/>
        <v>30.25</v>
      </c>
      <c r="N45" s="10">
        <f t="shared" si="2"/>
        <v>121.25</v>
      </c>
      <c r="O45" s="10">
        <f t="shared" si="3"/>
        <v>125</v>
      </c>
      <c r="P45" s="10">
        <f t="shared" si="5"/>
        <v>0.537</v>
      </c>
    </row>
    <row r="46" spans="1:16" s="17" customFormat="1" ht="80.25" customHeight="1">
      <c r="A46" s="19"/>
      <c r="B46" s="8">
        <v>29</v>
      </c>
      <c r="C46" s="13" t="s">
        <v>47</v>
      </c>
      <c r="D46" s="8">
        <v>1962</v>
      </c>
      <c r="E46" s="8"/>
      <c r="F46" s="8">
        <v>1</v>
      </c>
      <c r="G46" s="16">
        <v>3196.81</v>
      </c>
      <c r="H46" s="16">
        <v>3055.36</v>
      </c>
      <c r="I46" s="16">
        <v>2795.03</v>
      </c>
      <c r="J46" s="9" t="s">
        <v>231</v>
      </c>
      <c r="K46" s="10">
        <v>1980</v>
      </c>
      <c r="L46" s="11">
        <f t="shared" si="0"/>
        <v>1761.012</v>
      </c>
      <c r="M46" s="11">
        <f t="shared" si="1"/>
        <v>23.958</v>
      </c>
      <c r="N46" s="10">
        <f t="shared" si="2"/>
        <v>96.03</v>
      </c>
      <c r="O46" s="10">
        <f t="shared" si="3"/>
        <v>99</v>
      </c>
      <c r="P46" s="10">
        <f t="shared" si="5"/>
        <v>0.619</v>
      </c>
    </row>
    <row r="47" spans="1:16" s="17" customFormat="1" ht="80.25" customHeight="1">
      <c r="A47" s="19"/>
      <c r="B47" s="8">
        <v>30</v>
      </c>
      <c r="C47" s="13" t="s">
        <v>48</v>
      </c>
      <c r="D47" s="8">
        <v>1981</v>
      </c>
      <c r="E47" s="8"/>
      <c r="F47" s="8">
        <v>1</v>
      </c>
      <c r="G47" s="16">
        <v>4736.13</v>
      </c>
      <c r="H47" s="16">
        <v>4623.72</v>
      </c>
      <c r="I47" s="16">
        <v>3982.68</v>
      </c>
      <c r="J47" s="9" t="s">
        <v>238</v>
      </c>
      <c r="K47" s="10">
        <v>2850</v>
      </c>
      <c r="L47" s="11">
        <f t="shared" si="0"/>
        <v>2534.79</v>
      </c>
      <c r="M47" s="11">
        <f t="shared" si="1"/>
        <v>34.485</v>
      </c>
      <c r="N47" s="10">
        <f t="shared" si="2"/>
        <v>138.225</v>
      </c>
      <c r="O47" s="10">
        <f t="shared" si="3"/>
        <v>142.5</v>
      </c>
      <c r="P47" s="10">
        <f t="shared" si="5"/>
        <v>0.602</v>
      </c>
    </row>
    <row r="48" spans="1:16" s="17" customFormat="1" ht="82.5" customHeight="1">
      <c r="A48" s="19"/>
      <c r="B48" s="8">
        <v>31</v>
      </c>
      <c r="C48" s="13" t="s">
        <v>49</v>
      </c>
      <c r="D48" s="8">
        <v>1981</v>
      </c>
      <c r="E48" s="8"/>
      <c r="F48" s="8">
        <v>1</v>
      </c>
      <c r="G48" s="16">
        <v>3329.29</v>
      </c>
      <c r="H48" s="16">
        <v>3220.69</v>
      </c>
      <c r="I48" s="16">
        <v>2879.77</v>
      </c>
      <c r="J48" s="9" t="s">
        <v>231</v>
      </c>
      <c r="K48" s="10">
        <v>1980</v>
      </c>
      <c r="L48" s="11">
        <f t="shared" si="0"/>
        <v>1761.012</v>
      </c>
      <c r="M48" s="11">
        <f t="shared" si="1"/>
        <v>23.958</v>
      </c>
      <c r="N48" s="10">
        <f t="shared" si="2"/>
        <v>96.03</v>
      </c>
      <c r="O48" s="10">
        <f t="shared" si="3"/>
        <v>99</v>
      </c>
      <c r="P48" s="10">
        <f t="shared" si="5"/>
        <v>0.595</v>
      </c>
    </row>
    <row r="49" spans="1:16" ht="16.5" customHeight="1">
      <c r="A49" s="19"/>
      <c r="B49" s="8">
        <v>32</v>
      </c>
      <c r="C49" s="13" t="s">
        <v>98</v>
      </c>
      <c r="D49" s="8">
        <v>1988</v>
      </c>
      <c r="E49" s="8"/>
      <c r="F49" s="8">
        <v>1</v>
      </c>
      <c r="G49" s="16">
        <v>11024</v>
      </c>
      <c r="H49" s="16">
        <v>10849</v>
      </c>
      <c r="I49" s="16">
        <v>9730.34</v>
      </c>
      <c r="J49" s="9" t="s">
        <v>50</v>
      </c>
      <c r="K49" s="10">
        <v>2600</v>
      </c>
      <c r="L49" s="11">
        <f t="shared" si="0"/>
        <v>2312.44</v>
      </c>
      <c r="M49" s="11">
        <f t="shared" si="1"/>
        <v>31.46</v>
      </c>
      <c r="N49" s="10">
        <f t="shared" si="2"/>
        <v>126.10000000000001</v>
      </c>
      <c r="O49" s="10">
        <f t="shared" si="3"/>
        <v>130</v>
      </c>
      <c r="P49" s="10">
        <f t="shared" si="5"/>
        <v>0.236</v>
      </c>
    </row>
    <row r="50" spans="2:16" s="19" customFormat="1" ht="12.75">
      <c r="B50" s="8">
        <v>33</v>
      </c>
      <c r="C50" s="13" t="s">
        <v>99</v>
      </c>
      <c r="D50" s="8">
        <v>1996</v>
      </c>
      <c r="E50" s="8"/>
      <c r="F50" s="8">
        <v>1</v>
      </c>
      <c r="G50" s="16">
        <v>4255.68</v>
      </c>
      <c r="H50" s="16">
        <v>4255.68</v>
      </c>
      <c r="I50" s="16">
        <v>4193.55</v>
      </c>
      <c r="J50" s="9" t="s">
        <v>50</v>
      </c>
      <c r="K50" s="10">
        <v>1243.189</v>
      </c>
      <c r="L50" s="11">
        <f t="shared" si="0"/>
        <v>1105.6922966</v>
      </c>
      <c r="M50" s="11">
        <f t="shared" si="1"/>
        <v>15.0425869</v>
      </c>
      <c r="N50" s="10">
        <f t="shared" si="2"/>
        <v>60.294666500000005</v>
      </c>
      <c r="O50" s="10">
        <f t="shared" si="3"/>
        <v>62.15945000000001</v>
      </c>
      <c r="P50" s="10">
        <f t="shared" si="5"/>
        <v>0.292</v>
      </c>
    </row>
    <row r="51" spans="1:16" ht="61.5" customHeight="1">
      <c r="A51" s="19"/>
      <c r="B51" s="8">
        <v>34</v>
      </c>
      <c r="C51" s="13" t="s">
        <v>100</v>
      </c>
      <c r="D51" s="8">
        <v>1995</v>
      </c>
      <c r="E51" s="8"/>
      <c r="F51" s="8">
        <v>1</v>
      </c>
      <c r="G51" s="16">
        <v>2555</v>
      </c>
      <c r="H51" s="16">
        <v>2399</v>
      </c>
      <c r="I51" s="16">
        <v>2399</v>
      </c>
      <c r="J51" s="9" t="s">
        <v>218</v>
      </c>
      <c r="K51" s="10">
        <v>1070</v>
      </c>
      <c r="L51" s="11">
        <f t="shared" si="0"/>
        <v>951.658</v>
      </c>
      <c r="M51" s="11">
        <f t="shared" si="1"/>
        <v>12.947</v>
      </c>
      <c r="N51" s="10">
        <f t="shared" si="2"/>
        <v>51.895</v>
      </c>
      <c r="O51" s="10">
        <f t="shared" si="3"/>
        <v>53.5</v>
      </c>
      <c r="P51" s="10">
        <f aca="true" t="shared" si="6" ref="P51:P59">ROUND(K51/G51,3)</f>
        <v>0.419</v>
      </c>
    </row>
    <row r="52" spans="1:16" ht="45">
      <c r="A52" s="19"/>
      <c r="B52" s="8">
        <v>35</v>
      </c>
      <c r="C52" s="13" t="s">
        <v>101</v>
      </c>
      <c r="D52" s="8">
        <v>1992</v>
      </c>
      <c r="E52" s="8"/>
      <c r="F52" s="8">
        <v>1</v>
      </c>
      <c r="G52" s="16">
        <v>8160</v>
      </c>
      <c r="H52" s="16">
        <v>8160</v>
      </c>
      <c r="I52" s="16">
        <v>7098</v>
      </c>
      <c r="J52" s="9" t="s">
        <v>194</v>
      </c>
      <c r="K52" s="10">
        <v>1440</v>
      </c>
      <c r="L52" s="11">
        <f t="shared" si="0"/>
        <v>1280.7359999999999</v>
      </c>
      <c r="M52" s="11">
        <f t="shared" si="1"/>
        <v>17.424</v>
      </c>
      <c r="N52" s="10">
        <f t="shared" si="2"/>
        <v>69.84</v>
      </c>
      <c r="O52" s="10">
        <f t="shared" si="3"/>
        <v>72</v>
      </c>
      <c r="P52" s="10">
        <f t="shared" si="6"/>
        <v>0.176</v>
      </c>
    </row>
    <row r="53" spans="1:16" s="18" customFormat="1" ht="67.5">
      <c r="A53" s="19"/>
      <c r="B53" s="8">
        <v>36</v>
      </c>
      <c r="C53" s="13" t="s">
        <v>96</v>
      </c>
      <c r="D53" s="8">
        <v>1961</v>
      </c>
      <c r="E53" s="8"/>
      <c r="F53" s="8">
        <v>1</v>
      </c>
      <c r="G53" s="16">
        <v>4209</v>
      </c>
      <c r="H53" s="16">
        <v>4209</v>
      </c>
      <c r="I53" s="16">
        <v>4209</v>
      </c>
      <c r="J53" s="9" t="s">
        <v>222</v>
      </c>
      <c r="K53" s="10">
        <v>1939.9</v>
      </c>
      <c r="L53" s="11">
        <f t="shared" si="0"/>
        <v>1725.34706</v>
      </c>
      <c r="M53" s="11">
        <f t="shared" si="1"/>
        <v>23.47279</v>
      </c>
      <c r="N53" s="10">
        <f t="shared" si="2"/>
        <v>94.08515000000001</v>
      </c>
      <c r="O53" s="10">
        <f t="shared" si="3"/>
        <v>96.995</v>
      </c>
      <c r="P53" s="10">
        <f t="shared" si="6"/>
        <v>0.461</v>
      </c>
    </row>
    <row r="54" spans="2:16" s="33" customFormat="1" ht="89.25" customHeight="1">
      <c r="B54" s="8">
        <v>37</v>
      </c>
      <c r="C54" s="28" t="s">
        <v>95</v>
      </c>
      <c r="D54" s="27">
        <v>1998</v>
      </c>
      <c r="E54" s="27"/>
      <c r="F54" s="27">
        <v>1</v>
      </c>
      <c r="G54" s="29">
        <v>3806.03</v>
      </c>
      <c r="H54" s="29">
        <v>3806.03</v>
      </c>
      <c r="I54" s="29">
        <v>3806.03</v>
      </c>
      <c r="J54" s="30" t="s">
        <v>246</v>
      </c>
      <c r="K54" s="31">
        <v>1856.7</v>
      </c>
      <c r="L54" s="32">
        <f t="shared" si="0"/>
        <v>1651.34898</v>
      </c>
      <c r="M54" s="32">
        <f t="shared" si="1"/>
        <v>22.46607</v>
      </c>
      <c r="N54" s="31">
        <f t="shared" si="2"/>
        <v>90.04995000000001</v>
      </c>
      <c r="O54" s="31">
        <f t="shared" si="3"/>
        <v>92.83500000000001</v>
      </c>
      <c r="P54" s="31">
        <f t="shared" si="6"/>
        <v>0.488</v>
      </c>
    </row>
    <row r="55" spans="1:16" s="18" customFormat="1" ht="38.25" customHeight="1">
      <c r="A55" s="19"/>
      <c r="B55" s="8">
        <v>38</v>
      </c>
      <c r="C55" s="13" t="s">
        <v>94</v>
      </c>
      <c r="D55" s="8">
        <v>1982</v>
      </c>
      <c r="E55" s="8"/>
      <c r="F55" s="8">
        <v>1</v>
      </c>
      <c r="G55" s="16">
        <v>4698</v>
      </c>
      <c r="H55" s="16">
        <v>3125</v>
      </c>
      <c r="I55" s="16">
        <v>3125</v>
      </c>
      <c r="J55" s="9" t="s">
        <v>22</v>
      </c>
      <c r="K55" s="10">
        <v>1050</v>
      </c>
      <c r="L55" s="11">
        <f t="shared" si="0"/>
        <v>933.87</v>
      </c>
      <c r="M55" s="11">
        <f t="shared" si="1"/>
        <v>12.705</v>
      </c>
      <c r="N55" s="10">
        <f t="shared" si="2"/>
        <v>50.925000000000004</v>
      </c>
      <c r="O55" s="10">
        <f t="shared" si="3"/>
        <v>52.5</v>
      </c>
      <c r="P55" s="10">
        <f t="shared" si="6"/>
        <v>0.223</v>
      </c>
    </row>
    <row r="56" spans="1:16" s="18" customFormat="1" ht="38.25" customHeight="1">
      <c r="A56" s="19"/>
      <c r="B56" s="8">
        <v>39</v>
      </c>
      <c r="C56" s="13" t="s">
        <v>93</v>
      </c>
      <c r="D56" s="8">
        <v>1978</v>
      </c>
      <c r="E56" s="8"/>
      <c r="F56" s="8">
        <v>1</v>
      </c>
      <c r="G56" s="16">
        <v>5541</v>
      </c>
      <c r="H56" s="16">
        <v>3727</v>
      </c>
      <c r="I56" s="16">
        <v>3727</v>
      </c>
      <c r="J56" s="9" t="s">
        <v>22</v>
      </c>
      <c r="K56" s="10">
        <v>1200</v>
      </c>
      <c r="L56" s="11">
        <f t="shared" si="0"/>
        <v>1067.28</v>
      </c>
      <c r="M56" s="11">
        <f t="shared" si="1"/>
        <v>14.52</v>
      </c>
      <c r="N56" s="10">
        <f t="shared" si="2"/>
        <v>58.2</v>
      </c>
      <c r="O56" s="10">
        <f t="shared" si="3"/>
        <v>60</v>
      </c>
      <c r="P56" s="10">
        <f t="shared" si="6"/>
        <v>0.217</v>
      </c>
    </row>
    <row r="57" spans="1:16" s="18" customFormat="1" ht="38.25" customHeight="1">
      <c r="A57" s="19"/>
      <c r="B57" s="8">
        <v>40</v>
      </c>
      <c r="C57" s="13" t="s">
        <v>92</v>
      </c>
      <c r="D57" s="8">
        <v>1978</v>
      </c>
      <c r="E57" s="8"/>
      <c r="F57" s="8">
        <v>1</v>
      </c>
      <c r="G57" s="16">
        <v>5516</v>
      </c>
      <c r="H57" s="16">
        <v>3700</v>
      </c>
      <c r="I57" s="16">
        <v>3700</v>
      </c>
      <c r="J57" s="9" t="s">
        <v>22</v>
      </c>
      <c r="K57" s="10">
        <v>1200</v>
      </c>
      <c r="L57" s="11">
        <f t="shared" si="0"/>
        <v>1067.28</v>
      </c>
      <c r="M57" s="11">
        <f t="shared" si="1"/>
        <v>14.52</v>
      </c>
      <c r="N57" s="10">
        <f t="shared" si="2"/>
        <v>58.2</v>
      </c>
      <c r="O57" s="10">
        <f t="shared" si="3"/>
        <v>60</v>
      </c>
      <c r="P57" s="10">
        <f t="shared" si="6"/>
        <v>0.218</v>
      </c>
    </row>
    <row r="58" spans="1:16" s="18" customFormat="1" ht="36" customHeight="1">
      <c r="A58" s="19"/>
      <c r="B58" s="8">
        <v>41</v>
      </c>
      <c r="C58" s="13" t="s">
        <v>91</v>
      </c>
      <c r="D58" s="8">
        <v>1980</v>
      </c>
      <c r="E58" s="8"/>
      <c r="F58" s="8">
        <v>1</v>
      </c>
      <c r="G58" s="16">
        <v>8180</v>
      </c>
      <c r="H58" s="16">
        <v>5501</v>
      </c>
      <c r="I58" s="16">
        <v>5501</v>
      </c>
      <c r="J58" s="9" t="s">
        <v>22</v>
      </c>
      <c r="K58" s="10">
        <v>1400</v>
      </c>
      <c r="L58" s="11">
        <f t="shared" si="0"/>
        <v>1245.1599999999999</v>
      </c>
      <c r="M58" s="11">
        <f t="shared" si="1"/>
        <v>16.939999999999998</v>
      </c>
      <c r="N58" s="10">
        <f t="shared" si="2"/>
        <v>67.9</v>
      </c>
      <c r="O58" s="10">
        <f t="shared" si="3"/>
        <v>70</v>
      </c>
      <c r="P58" s="10">
        <f t="shared" si="6"/>
        <v>0.171</v>
      </c>
    </row>
    <row r="59" spans="1:16" ht="70.5" customHeight="1">
      <c r="A59" s="19"/>
      <c r="B59" s="8">
        <v>42</v>
      </c>
      <c r="C59" s="13" t="s">
        <v>51</v>
      </c>
      <c r="D59" s="8">
        <v>1973</v>
      </c>
      <c r="E59" s="8"/>
      <c r="F59" s="8">
        <v>1</v>
      </c>
      <c r="G59" s="16">
        <v>4705.18</v>
      </c>
      <c r="H59" s="16">
        <v>4597.21</v>
      </c>
      <c r="I59" s="16">
        <v>4150.05</v>
      </c>
      <c r="J59" s="9" t="s">
        <v>109</v>
      </c>
      <c r="K59" s="10">
        <v>1188.7</v>
      </c>
      <c r="L59" s="11">
        <f t="shared" si="0"/>
        <v>1057.22978</v>
      </c>
      <c r="M59" s="11">
        <f t="shared" si="1"/>
        <v>14.38327</v>
      </c>
      <c r="N59" s="10">
        <f t="shared" si="2"/>
        <v>57.65195000000001</v>
      </c>
      <c r="O59" s="10">
        <f t="shared" si="3"/>
        <v>59.435</v>
      </c>
      <c r="P59" s="10">
        <f t="shared" si="6"/>
        <v>0.253</v>
      </c>
    </row>
    <row r="60" spans="1:16" ht="72" customHeight="1">
      <c r="A60" s="19"/>
      <c r="B60" s="8">
        <v>43</v>
      </c>
      <c r="C60" s="13" t="s">
        <v>52</v>
      </c>
      <c r="D60" s="8">
        <v>1973</v>
      </c>
      <c r="E60" s="8"/>
      <c r="F60" s="8">
        <v>1</v>
      </c>
      <c r="G60" s="16">
        <v>4728.54</v>
      </c>
      <c r="H60" s="16">
        <v>4728.52</v>
      </c>
      <c r="I60" s="16">
        <v>4361.79</v>
      </c>
      <c r="J60" s="9" t="s">
        <v>109</v>
      </c>
      <c r="K60" s="10">
        <v>1188.7</v>
      </c>
      <c r="L60" s="11">
        <f t="shared" si="0"/>
        <v>1057.22978</v>
      </c>
      <c r="M60" s="11">
        <f t="shared" si="1"/>
        <v>14.38327</v>
      </c>
      <c r="N60" s="10">
        <f t="shared" si="2"/>
        <v>57.65195000000001</v>
      </c>
      <c r="O60" s="10">
        <f t="shared" si="3"/>
        <v>59.435</v>
      </c>
      <c r="P60" s="10">
        <f aca="true" t="shared" si="7" ref="P60:P65">ROUND(K60/G60,3)</f>
        <v>0.251</v>
      </c>
    </row>
    <row r="61" spans="1:16" ht="70.5" customHeight="1">
      <c r="A61" s="19"/>
      <c r="B61" s="8">
        <v>44</v>
      </c>
      <c r="C61" s="13" t="s">
        <v>53</v>
      </c>
      <c r="D61" s="8">
        <v>1973</v>
      </c>
      <c r="E61" s="8"/>
      <c r="F61" s="8">
        <v>1</v>
      </c>
      <c r="G61" s="16">
        <v>5538.95</v>
      </c>
      <c r="H61" s="16">
        <v>5462.76</v>
      </c>
      <c r="I61" s="16">
        <v>5216.99</v>
      </c>
      <c r="J61" s="9" t="s">
        <v>207</v>
      </c>
      <c r="K61" s="10">
        <v>1374</v>
      </c>
      <c r="L61" s="11">
        <f t="shared" si="0"/>
        <v>1222.0356</v>
      </c>
      <c r="M61" s="11">
        <f t="shared" si="1"/>
        <v>16.6254</v>
      </c>
      <c r="N61" s="10">
        <f t="shared" si="2"/>
        <v>66.639</v>
      </c>
      <c r="O61" s="10">
        <f t="shared" si="3"/>
        <v>68.7</v>
      </c>
      <c r="P61" s="10">
        <f t="shared" si="7"/>
        <v>0.248</v>
      </c>
    </row>
    <row r="62" spans="1:16" ht="73.5" customHeight="1">
      <c r="A62" s="19"/>
      <c r="B62" s="8">
        <v>45</v>
      </c>
      <c r="C62" s="13" t="s">
        <v>54</v>
      </c>
      <c r="D62" s="8">
        <v>1977</v>
      </c>
      <c r="E62" s="8"/>
      <c r="F62" s="8">
        <v>1</v>
      </c>
      <c r="G62" s="16">
        <v>3312.18</v>
      </c>
      <c r="H62" s="16">
        <v>3312.18</v>
      </c>
      <c r="I62" s="16">
        <v>2990.52</v>
      </c>
      <c r="J62" s="9" t="s">
        <v>208</v>
      </c>
      <c r="K62" s="10">
        <v>1939.5</v>
      </c>
      <c r="L62" s="11">
        <f t="shared" si="0"/>
        <v>1724.9913</v>
      </c>
      <c r="M62" s="11">
        <f t="shared" si="1"/>
        <v>23.46795</v>
      </c>
      <c r="N62" s="10">
        <f t="shared" si="2"/>
        <v>94.06575000000001</v>
      </c>
      <c r="O62" s="10">
        <f t="shared" si="3"/>
        <v>96.97500000000001</v>
      </c>
      <c r="P62" s="10">
        <f t="shared" si="7"/>
        <v>0.586</v>
      </c>
    </row>
    <row r="63" spans="1:16" ht="67.5">
      <c r="A63" s="19"/>
      <c r="B63" s="8">
        <v>46</v>
      </c>
      <c r="C63" s="13" t="s">
        <v>55</v>
      </c>
      <c r="D63" s="8">
        <v>1972</v>
      </c>
      <c r="E63" s="8"/>
      <c r="F63" s="8">
        <v>1</v>
      </c>
      <c r="G63" s="16">
        <v>5467.67</v>
      </c>
      <c r="H63" s="16">
        <v>5467.67</v>
      </c>
      <c r="I63" s="16">
        <v>5241.22</v>
      </c>
      <c r="J63" s="9" t="s">
        <v>207</v>
      </c>
      <c r="K63" s="10">
        <v>1374</v>
      </c>
      <c r="L63" s="11">
        <f t="shared" si="0"/>
        <v>1222.0356</v>
      </c>
      <c r="M63" s="11">
        <f t="shared" si="1"/>
        <v>16.6254</v>
      </c>
      <c r="N63" s="10">
        <f t="shared" si="2"/>
        <v>66.639</v>
      </c>
      <c r="O63" s="10">
        <f t="shared" si="3"/>
        <v>68.7</v>
      </c>
      <c r="P63" s="10">
        <f t="shared" si="7"/>
        <v>0.251</v>
      </c>
    </row>
    <row r="64" spans="1:16" ht="22.5">
      <c r="A64" s="19"/>
      <c r="B64" s="8">
        <v>47</v>
      </c>
      <c r="C64" s="13" t="s">
        <v>56</v>
      </c>
      <c r="D64" s="8">
        <v>1967</v>
      </c>
      <c r="E64" s="8"/>
      <c r="F64" s="8">
        <v>1</v>
      </c>
      <c r="G64" s="16">
        <v>4453.97</v>
      </c>
      <c r="H64" s="16">
        <v>4398.94</v>
      </c>
      <c r="I64" s="16">
        <v>3697.67</v>
      </c>
      <c r="J64" s="9" t="s">
        <v>227</v>
      </c>
      <c r="K64" s="10">
        <v>1353.9</v>
      </c>
      <c r="L64" s="11">
        <f t="shared" si="0"/>
        <v>1204.15866</v>
      </c>
      <c r="M64" s="11">
        <f t="shared" si="1"/>
        <v>16.38219</v>
      </c>
      <c r="N64" s="10">
        <f t="shared" si="2"/>
        <v>65.66415</v>
      </c>
      <c r="O64" s="10">
        <f t="shared" si="3"/>
        <v>67.69500000000001</v>
      </c>
      <c r="P64" s="10">
        <f t="shared" si="7"/>
        <v>0.304</v>
      </c>
    </row>
    <row r="65" spans="1:16" ht="67.5">
      <c r="A65" s="19"/>
      <c r="B65" s="8">
        <v>48</v>
      </c>
      <c r="C65" s="13" t="s">
        <v>102</v>
      </c>
      <c r="D65" s="8">
        <v>1971</v>
      </c>
      <c r="E65" s="8"/>
      <c r="F65" s="8">
        <v>1</v>
      </c>
      <c r="G65" s="16">
        <v>4703.08</v>
      </c>
      <c r="H65" s="16">
        <v>4703.08</v>
      </c>
      <c r="I65" s="16">
        <v>4319.53</v>
      </c>
      <c r="J65" s="9" t="s">
        <v>207</v>
      </c>
      <c r="K65" s="10">
        <v>1188.7</v>
      </c>
      <c r="L65" s="11">
        <f t="shared" si="0"/>
        <v>1057.22978</v>
      </c>
      <c r="M65" s="11">
        <f t="shared" si="1"/>
        <v>14.38327</v>
      </c>
      <c r="N65" s="10">
        <f t="shared" si="2"/>
        <v>57.65195000000001</v>
      </c>
      <c r="O65" s="10">
        <f t="shared" si="3"/>
        <v>59.435</v>
      </c>
      <c r="P65" s="10">
        <f t="shared" si="7"/>
        <v>0.253</v>
      </c>
    </row>
    <row r="66" spans="1:16" ht="61.5" customHeight="1">
      <c r="A66" s="19"/>
      <c r="B66" s="8">
        <v>49</v>
      </c>
      <c r="C66" s="13" t="s">
        <v>103</v>
      </c>
      <c r="D66" s="8">
        <v>1983</v>
      </c>
      <c r="E66" s="8"/>
      <c r="F66" s="8">
        <v>1</v>
      </c>
      <c r="G66" s="16">
        <v>4687.37</v>
      </c>
      <c r="H66" s="16">
        <v>4437.34</v>
      </c>
      <c r="I66" s="16">
        <v>4026.36</v>
      </c>
      <c r="J66" s="9" t="s">
        <v>207</v>
      </c>
      <c r="K66" s="10">
        <v>1188.7</v>
      </c>
      <c r="L66" s="11">
        <f t="shared" si="0"/>
        <v>1057.22978</v>
      </c>
      <c r="M66" s="11">
        <f t="shared" si="1"/>
        <v>14.38327</v>
      </c>
      <c r="N66" s="10">
        <f t="shared" si="2"/>
        <v>57.65195000000001</v>
      </c>
      <c r="O66" s="10">
        <f t="shared" si="3"/>
        <v>59.435</v>
      </c>
      <c r="P66" s="10">
        <f aca="true" t="shared" si="8" ref="P66:P79">ROUND(K66/G66,3)</f>
        <v>0.254</v>
      </c>
    </row>
    <row r="67" spans="1:16" ht="61.5" customHeight="1">
      <c r="A67" s="19"/>
      <c r="B67" s="8">
        <v>50</v>
      </c>
      <c r="C67" s="13" t="s">
        <v>104</v>
      </c>
      <c r="D67" s="8">
        <v>1968</v>
      </c>
      <c r="E67" s="8"/>
      <c r="F67" s="8">
        <v>1</v>
      </c>
      <c r="G67" s="16">
        <v>4455.6</v>
      </c>
      <c r="H67" s="16">
        <v>4399.92</v>
      </c>
      <c r="I67" s="16">
        <v>3560.51</v>
      </c>
      <c r="J67" s="9" t="s">
        <v>207</v>
      </c>
      <c r="K67" s="10">
        <v>1291.4</v>
      </c>
      <c r="L67" s="11">
        <f t="shared" si="0"/>
        <v>1148.57116</v>
      </c>
      <c r="M67" s="11">
        <f t="shared" si="1"/>
        <v>15.62594</v>
      </c>
      <c r="N67" s="10">
        <f t="shared" si="2"/>
        <v>62.63290000000001</v>
      </c>
      <c r="O67" s="10">
        <f t="shared" si="3"/>
        <v>64.57000000000001</v>
      </c>
      <c r="P67" s="10">
        <f t="shared" si="8"/>
        <v>0.29</v>
      </c>
    </row>
    <row r="68" spans="1:16" s="33" customFormat="1" ht="72" customHeight="1">
      <c r="A68" s="26"/>
      <c r="B68" s="8">
        <v>51</v>
      </c>
      <c r="C68" s="28" t="s">
        <v>110</v>
      </c>
      <c r="D68" s="27">
        <v>1972</v>
      </c>
      <c r="E68" s="27"/>
      <c r="F68" s="27">
        <v>1</v>
      </c>
      <c r="G68" s="29">
        <v>4660.82</v>
      </c>
      <c r="H68" s="29">
        <v>4660.82</v>
      </c>
      <c r="I68" s="29">
        <v>4164.57</v>
      </c>
      <c r="J68" s="30" t="s">
        <v>250</v>
      </c>
      <c r="K68" s="31">
        <v>1762.1</v>
      </c>
      <c r="L68" s="32">
        <f t="shared" si="0"/>
        <v>1567.21174</v>
      </c>
      <c r="M68" s="32">
        <f t="shared" si="1"/>
        <v>21.321409999999997</v>
      </c>
      <c r="N68" s="31">
        <f t="shared" si="2"/>
        <v>85.46185</v>
      </c>
      <c r="O68" s="31">
        <f t="shared" si="3"/>
        <v>88.105</v>
      </c>
      <c r="P68" s="31">
        <f t="shared" si="8"/>
        <v>0.378</v>
      </c>
    </row>
    <row r="69" spans="1:16" ht="12.75">
      <c r="A69" s="19"/>
      <c r="B69" s="8">
        <v>52</v>
      </c>
      <c r="C69" s="13" t="s">
        <v>111</v>
      </c>
      <c r="D69" s="8">
        <v>1983</v>
      </c>
      <c r="E69" s="8"/>
      <c r="F69" s="8">
        <v>1</v>
      </c>
      <c r="G69" s="16">
        <v>4630.38</v>
      </c>
      <c r="H69" s="16">
        <v>3813.7</v>
      </c>
      <c r="I69" s="16">
        <v>3351.82</v>
      </c>
      <c r="J69" s="9" t="s">
        <v>50</v>
      </c>
      <c r="K69" s="10">
        <v>1283.7</v>
      </c>
      <c r="L69" s="11">
        <f t="shared" si="0"/>
        <v>1141.72278</v>
      </c>
      <c r="M69" s="11">
        <f t="shared" si="1"/>
        <v>15.53277</v>
      </c>
      <c r="N69" s="10">
        <f t="shared" si="2"/>
        <v>62.25945</v>
      </c>
      <c r="O69" s="10">
        <f t="shared" si="3"/>
        <v>64.185</v>
      </c>
      <c r="P69" s="10">
        <f t="shared" si="8"/>
        <v>0.277</v>
      </c>
    </row>
    <row r="70" spans="1:16" s="33" customFormat="1" ht="96.75" customHeight="1">
      <c r="A70" s="26"/>
      <c r="B70" s="8">
        <v>53</v>
      </c>
      <c r="C70" s="28" t="s">
        <v>112</v>
      </c>
      <c r="D70" s="27">
        <v>1969</v>
      </c>
      <c r="E70" s="27"/>
      <c r="F70" s="27">
        <v>1</v>
      </c>
      <c r="G70" s="29">
        <v>4441.71</v>
      </c>
      <c r="H70" s="29">
        <v>4235.57</v>
      </c>
      <c r="I70" s="29">
        <v>4016.12</v>
      </c>
      <c r="J70" s="30" t="s">
        <v>267</v>
      </c>
      <c r="K70" s="31">
        <v>2078.654</v>
      </c>
      <c r="L70" s="32">
        <f t="shared" si="0"/>
        <v>1848.7548676</v>
      </c>
      <c r="M70" s="32">
        <f t="shared" si="1"/>
        <v>25.1517134</v>
      </c>
      <c r="N70" s="31">
        <f t="shared" si="2"/>
        <v>100.814719</v>
      </c>
      <c r="O70" s="31">
        <f t="shared" si="3"/>
        <v>103.93270000000001</v>
      </c>
      <c r="P70" s="31">
        <f t="shared" si="8"/>
        <v>0.468</v>
      </c>
    </row>
    <row r="71" spans="1:16" ht="67.5">
      <c r="A71" s="19"/>
      <c r="B71" s="8">
        <v>54</v>
      </c>
      <c r="C71" s="13" t="s">
        <v>113</v>
      </c>
      <c r="D71" s="8">
        <v>1970</v>
      </c>
      <c r="E71" s="8"/>
      <c r="F71" s="8">
        <v>2</v>
      </c>
      <c r="G71" s="16">
        <v>3260.04</v>
      </c>
      <c r="H71" s="16">
        <v>3004.6</v>
      </c>
      <c r="I71" s="16">
        <v>2576.2</v>
      </c>
      <c r="J71" s="9" t="s">
        <v>207</v>
      </c>
      <c r="K71" s="10">
        <v>884.5</v>
      </c>
      <c r="L71" s="11">
        <f t="shared" si="0"/>
        <v>786.6743</v>
      </c>
      <c r="M71" s="11">
        <f t="shared" si="1"/>
        <v>10.702449999999999</v>
      </c>
      <c r="N71" s="10">
        <f t="shared" si="2"/>
        <v>42.898250000000004</v>
      </c>
      <c r="O71" s="10">
        <f t="shared" si="3"/>
        <v>44.225</v>
      </c>
      <c r="P71" s="10">
        <f t="shared" si="8"/>
        <v>0.271</v>
      </c>
    </row>
    <row r="72" spans="1:16" ht="66.75" customHeight="1">
      <c r="A72" s="19"/>
      <c r="B72" s="8">
        <v>55</v>
      </c>
      <c r="C72" s="13" t="s">
        <v>114</v>
      </c>
      <c r="D72" s="8">
        <v>1969</v>
      </c>
      <c r="E72" s="8"/>
      <c r="F72" s="8">
        <v>2</v>
      </c>
      <c r="G72" s="16">
        <v>3363.54</v>
      </c>
      <c r="H72" s="16">
        <v>3363.54</v>
      </c>
      <c r="I72" s="16">
        <v>3104.81</v>
      </c>
      <c r="J72" s="9" t="s">
        <v>207</v>
      </c>
      <c r="K72" s="10">
        <v>884.5</v>
      </c>
      <c r="L72" s="11">
        <f t="shared" si="0"/>
        <v>786.6743</v>
      </c>
      <c r="M72" s="11">
        <f t="shared" si="1"/>
        <v>10.702449999999999</v>
      </c>
      <c r="N72" s="10">
        <f t="shared" si="2"/>
        <v>42.898250000000004</v>
      </c>
      <c r="O72" s="10">
        <f t="shared" si="3"/>
        <v>44.225</v>
      </c>
      <c r="P72" s="10">
        <f t="shared" si="8"/>
        <v>0.263</v>
      </c>
    </row>
    <row r="73" spans="2:16" s="33" customFormat="1" ht="99.75" customHeight="1">
      <c r="B73" s="8">
        <v>56</v>
      </c>
      <c r="C73" s="28" t="s">
        <v>116</v>
      </c>
      <c r="D73" s="27">
        <v>1989</v>
      </c>
      <c r="E73" s="27"/>
      <c r="F73" s="27">
        <v>1</v>
      </c>
      <c r="G73" s="29">
        <v>4617.73</v>
      </c>
      <c r="H73" s="29">
        <v>4586</v>
      </c>
      <c r="I73" s="29">
        <v>4070.76</v>
      </c>
      <c r="J73" s="30" t="s">
        <v>247</v>
      </c>
      <c r="K73" s="31">
        <v>2623.2</v>
      </c>
      <c r="L73" s="32">
        <f t="shared" si="0"/>
        <v>2333.07408</v>
      </c>
      <c r="M73" s="32">
        <f t="shared" si="1"/>
        <v>31.740719999999996</v>
      </c>
      <c r="N73" s="31">
        <f t="shared" si="2"/>
        <v>127.2252</v>
      </c>
      <c r="O73" s="31">
        <f t="shared" si="3"/>
        <v>131.16</v>
      </c>
      <c r="P73" s="31">
        <f aca="true" t="shared" si="9" ref="P73:P78">ROUND(K73/G73,3)</f>
        <v>0.568</v>
      </c>
    </row>
    <row r="74" spans="2:16" s="33" customFormat="1" ht="24" customHeight="1">
      <c r="B74" s="8">
        <v>57</v>
      </c>
      <c r="C74" s="28" t="s">
        <v>117</v>
      </c>
      <c r="D74" s="27">
        <v>1990</v>
      </c>
      <c r="E74" s="27"/>
      <c r="F74" s="27">
        <v>1</v>
      </c>
      <c r="G74" s="29">
        <v>3009.45</v>
      </c>
      <c r="H74" s="29">
        <v>2992.9</v>
      </c>
      <c r="I74" s="29">
        <v>2620.52</v>
      </c>
      <c r="J74" s="30" t="s">
        <v>210</v>
      </c>
      <c r="K74" s="31">
        <v>9488.352</v>
      </c>
      <c r="L74" s="32">
        <f t="shared" si="0"/>
        <v>8438.940268800001</v>
      </c>
      <c r="M74" s="32">
        <f t="shared" si="1"/>
        <v>114.80905920000001</v>
      </c>
      <c r="N74" s="31">
        <f t="shared" si="2"/>
        <v>460.18507200000005</v>
      </c>
      <c r="O74" s="31">
        <f t="shared" si="3"/>
        <v>474.41760000000005</v>
      </c>
      <c r="P74" s="31">
        <f t="shared" si="9"/>
        <v>3.153</v>
      </c>
    </row>
    <row r="75" spans="1:16" ht="70.5" customHeight="1">
      <c r="A75" s="19"/>
      <c r="B75" s="8">
        <v>58</v>
      </c>
      <c r="C75" s="13" t="s">
        <v>118</v>
      </c>
      <c r="D75" s="8">
        <v>1972</v>
      </c>
      <c r="E75" s="8"/>
      <c r="F75" s="8">
        <v>1</v>
      </c>
      <c r="G75" s="16">
        <v>3302.3</v>
      </c>
      <c r="H75" s="16">
        <v>3253.38</v>
      </c>
      <c r="I75" s="16">
        <v>2910.95</v>
      </c>
      <c r="J75" s="9" t="s">
        <v>207</v>
      </c>
      <c r="K75" s="10">
        <v>1188.7</v>
      </c>
      <c r="L75" s="11">
        <f t="shared" si="0"/>
        <v>1057.22978</v>
      </c>
      <c r="M75" s="11">
        <f t="shared" si="1"/>
        <v>14.38327</v>
      </c>
      <c r="N75" s="10">
        <f t="shared" si="2"/>
        <v>57.65195000000001</v>
      </c>
      <c r="O75" s="10">
        <f t="shared" si="3"/>
        <v>59.435</v>
      </c>
      <c r="P75" s="10">
        <f t="shared" si="9"/>
        <v>0.36</v>
      </c>
    </row>
    <row r="76" spans="1:16" ht="66.75" customHeight="1">
      <c r="A76" s="19"/>
      <c r="B76" s="8">
        <v>59</v>
      </c>
      <c r="C76" s="13" t="s">
        <v>119</v>
      </c>
      <c r="D76" s="8">
        <v>1967</v>
      </c>
      <c r="E76" s="8"/>
      <c r="F76" s="8">
        <v>1</v>
      </c>
      <c r="G76" s="16">
        <v>3574.52</v>
      </c>
      <c r="H76" s="16">
        <v>3574.52</v>
      </c>
      <c r="I76" s="16">
        <v>3361.45</v>
      </c>
      <c r="J76" s="9" t="s">
        <v>207</v>
      </c>
      <c r="K76" s="10">
        <v>884.5</v>
      </c>
      <c r="L76" s="11">
        <f t="shared" si="0"/>
        <v>786.6743</v>
      </c>
      <c r="M76" s="11">
        <f t="shared" si="1"/>
        <v>10.702449999999999</v>
      </c>
      <c r="N76" s="10">
        <f t="shared" si="2"/>
        <v>42.898250000000004</v>
      </c>
      <c r="O76" s="10">
        <f t="shared" si="3"/>
        <v>44.225</v>
      </c>
      <c r="P76" s="10">
        <f t="shared" si="9"/>
        <v>0.247</v>
      </c>
    </row>
    <row r="77" spans="1:16" ht="69" customHeight="1">
      <c r="A77" s="19"/>
      <c r="B77" s="8">
        <v>60</v>
      </c>
      <c r="C77" s="13" t="s">
        <v>120</v>
      </c>
      <c r="D77" s="8">
        <v>1975</v>
      </c>
      <c r="E77" s="8"/>
      <c r="F77" s="8">
        <v>1</v>
      </c>
      <c r="G77" s="16">
        <v>3352.86</v>
      </c>
      <c r="H77" s="16">
        <v>3293.91</v>
      </c>
      <c r="I77" s="16">
        <v>3082.26</v>
      </c>
      <c r="J77" s="9" t="s">
        <v>207</v>
      </c>
      <c r="K77" s="10">
        <v>884.5</v>
      </c>
      <c r="L77" s="11">
        <f t="shared" si="0"/>
        <v>786.6743</v>
      </c>
      <c r="M77" s="11">
        <f t="shared" si="1"/>
        <v>10.702449999999999</v>
      </c>
      <c r="N77" s="10">
        <f t="shared" si="2"/>
        <v>42.898250000000004</v>
      </c>
      <c r="O77" s="10">
        <f t="shared" si="3"/>
        <v>44.225</v>
      </c>
      <c r="P77" s="10">
        <f t="shared" si="9"/>
        <v>0.264</v>
      </c>
    </row>
    <row r="78" spans="1:16" ht="72.75" customHeight="1">
      <c r="A78" s="19"/>
      <c r="B78" s="8">
        <v>61</v>
      </c>
      <c r="C78" s="13" t="s">
        <v>145</v>
      </c>
      <c r="D78" s="8">
        <v>1970</v>
      </c>
      <c r="E78" s="8"/>
      <c r="F78" s="8">
        <v>1</v>
      </c>
      <c r="G78" s="16">
        <v>4694.61</v>
      </c>
      <c r="H78" s="16">
        <v>4694.61</v>
      </c>
      <c r="I78" s="16">
        <v>4300.63</v>
      </c>
      <c r="J78" s="9" t="s">
        <v>207</v>
      </c>
      <c r="K78" s="10">
        <v>1341.5</v>
      </c>
      <c r="L78" s="11">
        <f t="shared" si="0"/>
        <v>1193.1300999999999</v>
      </c>
      <c r="M78" s="11">
        <f t="shared" si="1"/>
        <v>16.23215</v>
      </c>
      <c r="N78" s="10">
        <f t="shared" si="2"/>
        <v>65.06275000000001</v>
      </c>
      <c r="O78" s="10">
        <f t="shared" si="3"/>
        <v>67.075</v>
      </c>
      <c r="P78" s="10">
        <f t="shared" si="9"/>
        <v>0.286</v>
      </c>
    </row>
    <row r="79" spans="1:16" ht="67.5">
      <c r="A79" s="19"/>
      <c r="B79" s="8">
        <v>62</v>
      </c>
      <c r="C79" s="13" t="s">
        <v>115</v>
      </c>
      <c r="D79" s="8">
        <v>1969</v>
      </c>
      <c r="E79" s="8"/>
      <c r="F79" s="8">
        <v>2</v>
      </c>
      <c r="G79" s="16">
        <v>3465.09</v>
      </c>
      <c r="H79" s="16">
        <v>3209.54</v>
      </c>
      <c r="I79" s="16">
        <v>2991.41</v>
      </c>
      <c r="J79" s="9" t="s">
        <v>204</v>
      </c>
      <c r="K79" s="10">
        <v>2063</v>
      </c>
      <c r="L79" s="11">
        <f t="shared" si="0"/>
        <v>1834.8321999999998</v>
      </c>
      <c r="M79" s="11">
        <f t="shared" si="1"/>
        <v>24.9623</v>
      </c>
      <c r="N79" s="10">
        <f t="shared" si="2"/>
        <v>100.05550000000001</v>
      </c>
      <c r="O79" s="10">
        <f t="shared" si="3"/>
        <v>103.15</v>
      </c>
      <c r="P79" s="10">
        <f t="shared" si="8"/>
        <v>0.595</v>
      </c>
    </row>
    <row r="80" spans="1:16" ht="67.5">
      <c r="A80" s="19"/>
      <c r="B80" s="8">
        <v>63</v>
      </c>
      <c r="C80" s="13" t="s">
        <v>121</v>
      </c>
      <c r="D80" s="8">
        <v>1974</v>
      </c>
      <c r="E80" s="8"/>
      <c r="F80" s="8">
        <v>1</v>
      </c>
      <c r="G80" s="16">
        <v>3328.71</v>
      </c>
      <c r="H80" s="16">
        <v>3328.69</v>
      </c>
      <c r="I80" s="16">
        <v>3119.01</v>
      </c>
      <c r="J80" s="9" t="s">
        <v>228</v>
      </c>
      <c r="K80" s="10">
        <v>1239.6</v>
      </c>
      <c r="L80" s="11">
        <f t="shared" si="0"/>
        <v>1102.5002399999998</v>
      </c>
      <c r="M80" s="11">
        <f t="shared" si="1"/>
        <v>14.999159999999998</v>
      </c>
      <c r="N80" s="10">
        <f t="shared" si="2"/>
        <v>60.120599999999996</v>
      </c>
      <c r="O80" s="10">
        <f t="shared" si="3"/>
        <v>61.98</v>
      </c>
      <c r="P80" s="10">
        <f>ROUND(K80/G80,3)</f>
        <v>0.372</v>
      </c>
    </row>
    <row r="81" spans="1:16" s="17" customFormat="1" ht="12.75">
      <c r="A81" s="19"/>
      <c r="B81" s="8">
        <v>64</v>
      </c>
      <c r="C81" s="13" t="s">
        <v>85</v>
      </c>
      <c r="D81" s="8">
        <v>1992</v>
      </c>
      <c r="E81" s="8"/>
      <c r="F81" s="8">
        <v>1</v>
      </c>
      <c r="G81" s="16">
        <v>4672.95</v>
      </c>
      <c r="H81" s="16">
        <v>4672.95</v>
      </c>
      <c r="I81" s="16">
        <v>4672.95</v>
      </c>
      <c r="J81" s="9" t="s">
        <v>50</v>
      </c>
      <c r="K81" s="10">
        <v>1000</v>
      </c>
      <c r="L81" s="11">
        <f t="shared" si="0"/>
        <v>889.4</v>
      </c>
      <c r="M81" s="11">
        <f t="shared" si="1"/>
        <v>12.1</v>
      </c>
      <c r="N81" s="10">
        <f t="shared" si="2"/>
        <v>48.5</v>
      </c>
      <c r="O81" s="10">
        <f t="shared" si="3"/>
        <v>50</v>
      </c>
      <c r="P81" s="10">
        <f aca="true" t="shared" si="10" ref="P81:P86">ROUND(K81/G81,3)</f>
        <v>0.214</v>
      </c>
    </row>
    <row r="82" spans="1:16" s="21" customFormat="1" ht="67.5">
      <c r="A82" s="25"/>
      <c r="B82" s="8">
        <v>65</v>
      </c>
      <c r="C82" s="13" t="s">
        <v>86</v>
      </c>
      <c r="D82" s="8">
        <v>1994</v>
      </c>
      <c r="E82" s="8"/>
      <c r="F82" s="8">
        <v>1</v>
      </c>
      <c r="G82" s="16">
        <v>6137.64</v>
      </c>
      <c r="H82" s="16">
        <v>6137.64</v>
      </c>
      <c r="I82" s="16">
        <v>6737.64</v>
      </c>
      <c r="J82" s="9" t="s">
        <v>204</v>
      </c>
      <c r="K82" s="10">
        <v>2600</v>
      </c>
      <c r="L82" s="11">
        <f t="shared" si="0"/>
        <v>2312.44</v>
      </c>
      <c r="M82" s="11">
        <f t="shared" si="1"/>
        <v>31.46</v>
      </c>
      <c r="N82" s="10">
        <f t="shared" si="2"/>
        <v>126.10000000000001</v>
      </c>
      <c r="O82" s="10">
        <f t="shared" si="3"/>
        <v>130</v>
      </c>
      <c r="P82" s="10">
        <f t="shared" si="10"/>
        <v>0.424</v>
      </c>
    </row>
    <row r="83" spans="1:16" s="35" customFormat="1" ht="56.25" customHeight="1">
      <c r="A83" s="26"/>
      <c r="B83" s="8">
        <v>66</v>
      </c>
      <c r="C83" s="28" t="s">
        <v>195</v>
      </c>
      <c r="D83" s="27">
        <v>1972</v>
      </c>
      <c r="E83" s="27"/>
      <c r="F83" s="27">
        <v>1</v>
      </c>
      <c r="G83" s="29">
        <v>4690</v>
      </c>
      <c r="H83" s="29">
        <v>4690</v>
      </c>
      <c r="I83" s="29">
        <v>4690</v>
      </c>
      <c r="J83" s="30" t="s">
        <v>248</v>
      </c>
      <c r="K83" s="31">
        <v>1981</v>
      </c>
      <c r="L83" s="32">
        <f aca="true" t="shared" si="11" ref="L83:L146">K83*0.8894</f>
        <v>1761.9014</v>
      </c>
      <c r="M83" s="32">
        <f aca="true" t="shared" si="12" ref="M83:M146">K83*0.0121</f>
        <v>23.9701</v>
      </c>
      <c r="N83" s="31">
        <f aca="true" t="shared" si="13" ref="N83:N146">K83*0.0485</f>
        <v>96.0785</v>
      </c>
      <c r="O83" s="31">
        <f aca="true" t="shared" si="14" ref="O83:O146">K83*0.05</f>
        <v>99.05000000000001</v>
      </c>
      <c r="P83" s="31">
        <f t="shared" si="10"/>
        <v>0.422</v>
      </c>
    </row>
    <row r="84" spans="1:16" s="35" customFormat="1" ht="70.5" customHeight="1">
      <c r="A84" s="26"/>
      <c r="B84" s="8">
        <v>67</v>
      </c>
      <c r="C84" s="28" t="s">
        <v>239</v>
      </c>
      <c r="D84" s="27">
        <v>1965</v>
      </c>
      <c r="E84" s="27"/>
      <c r="F84" s="27">
        <v>1</v>
      </c>
      <c r="G84" s="29">
        <v>2559</v>
      </c>
      <c r="H84" s="29">
        <v>2559</v>
      </c>
      <c r="I84" s="29">
        <v>2559</v>
      </c>
      <c r="J84" s="30" t="s">
        <v>249</v>
      </c>
      <c r="K84" s="31">
        <v>2102</v>
      </c>
      <c r="L84" s="32">
        <f t="shared" si="11"/>
        <v>1869.5187999999998</v>
      </c>
      <c r="M84" s="32">
        <f t="shared" si="12"/>
        <v>25.4342</v>
      </c>
      <c r="N84" s="31">
        <f t="shared" si="13"/>
        <v>101.947</v>
      </c>
      <c r="O84" s="31">
        <f t="shared" si="14"/>
        <v>105.10000000000001</v>
      </c>
      <c r="P84" s="31">
        <f t="shared" si="10"/>
        <v>0.821</v>
      </c>
    </row>
    <row r="85" spans="1:16" s="35" customFormat="1" ht="66" customHeight="1">
      <c r="A85" s="26"/>
      <c r="B85" s="8">
        <v>68</v>
      </c>
      <c r="C85" s="28" t="s">
        <v>197</v>
      </c>
      <c r="D85" s="27">
        <v>1963</v>
      </c>
      <c r="E85" s="27"/>
      <c r="F85" s="27">
        <v>1</v>
      </c>
      <c r="G85" s="29">
        <v>2560</v>
      </c>
      <c r="H85" s="29">
        <v>2560</v>
      </c>
      <c r="I85" s="29">
        <v>2560</v>
      </c>
      <c r="J85" s="30" t="s">
        <v>250</v>
      </c>
      <c r="K85" s="31">
        <v>1132</v>
      </c>
      <c r="L85" s="32">
        <f t="shared" si="11"/>
        <v>1006.8008</v>
      </c>
      <c r="M85" s="32">
        <f t="shared" si="12"/>
        <v>13.697199999999999</v>
      </c>
      <c r="N85" s="31">
        <f t="shared" si="13"/>
        <v>54.902</v>
      </c>
      <c r="O85" s="31">
        <f t="shared" si="14"/>
        <v>56.6</v>
      </c>
      <c r="P85" s="31">
        <f t="shared" si="10"/>
        <v>0.442</v>
      </c>
    </row>
    <row r="86" spans="1:16" s="35" customFormat="1" ht="66.75" customHeight="1">
      <c r="A86" s="26"/>
      <c r="B86" s="8">
        <v>69</v>
      </c>
      <c r="C86" s="28" t="s">
        <v>196</v>
      </c>
      <c r="D86" s="27">
        <v>1964</v>
      </c>
      <c r="E86" s="27"/>
      <c r="F86" s="27">
        <v>1</v>
      </c>
      <c r="G86" s="29">
        <v>2560</v>
      </c>
      <c r="H86" s="29">
        <v>2560</v>
      </c>
      <c r="I86" s="29">
        <v>2560</v>
      </c>
      <c r="J86" s="30" t="s">
        <v>251</v>
      </c>
      <c r="K86" s="31">
        <v>1086</v>
      </c>
      <c r="L86" s="32">
        <f t="shared" si="11"/>
        <v>965.8883999999999</v>
      </c>
      <c r="M86" s="32">
        <f t="shared" si="12"/>
        <v>13.1406</v>
      </c>
      <c r="N86" s="31">
        <f t="shared" si="13"/>
        <v>52.671</v>
      </c>
      <c r="O86" s="31">
        <f t="shared" si="14"/>
        <v>54.300000000000004</v>
      </c>
      <c r="P86" s="31">
        <f t="shared" si="10"/>
        <v>0.424</v>
      </c>
    </row>
    <row r="87" spans="1:16" s="17" customFormat="1" ht="61.5" customHeight="1">
      <c r="A87" s="19"/>
      <c r="B87" s="8">
        <v>70</v>
      </c>
      <c r="C87" s="13" t="s">
        <v>64</v>
      </c>
      <c r="D87" s="8">
        <v>1965</v>
      </c>
      <c r="E87" s="8"/>
      <c r="F87" s="8">
        <v>1</v>
      </c>
      <c r="G87" s="16">
        <v>2550.29</v>
      </c>
      <c r="H87" s="16">
        <v>2490.71</v>
      </c>
      <c r="I87" s="16">
        <v>2490.71</v>
      </c>
      <c r="J87" s="9" t="s">
        <v>66</v>
      </c>
      <c r="K87" s="10">
        <v>1701.85863</v>
      </c>
      <c r="L87" s="11">
        <f t="shared" si="11"/>
        <v>1513.633065522</v>
      </c>
      <c r="M87" s="11">
        <f t="shared" si="12"/>
        <v>20.592489423</v>
      </c>
      <c r="N87" s="10">
        <f t="shared" si="13"/>
        <v>82.540143555</v>
      </c>
      <c r="O87" s="10">
        <f t="shared" si="14"/>
        <v>85.0929315</v>
      </c>
      <c r="P87" s="10">
        <f aca="true" t="shared" si="15" ref="P87:P94">ROUND(K87/G87,3)</f>
        <v>0.667</v>
      </c>
    </row>
    <row r="88" spans="1:16" s="17" customFormat="1" ht="45">
      <c r="A88" s="19"/>
      <c r="B88" s="8">
        <v>71</v>
      </c>
      <c r="C88" s="13" t="s">
        <v>65</v>
      </c>
      <c r="D88" s="8">
        <v>1964</v>
      </c>
      <c r="E88" s="8"/>
      <c r="F88" s="8">
        <v>1</v>
      </c>
      <c r="G88" s="16">
        <v>2560.24</v>
      </c>
      <c r="H88" s="16">
        <v>2560.24</v>
      </c>
      <c r="I88" s="16">
        <v>2560.24</v>
      </c>
      <c r="J88" s="9" t="s">
        <v>45</v>
      </c>
      <c r="K88" s="10">
        <v>1467.59764</v>
      </c>
      <c r="L88" s="11">
        <f t="shared" si="11"/>
        <v>1305.281341016</v>
      </c>
      <c r="M88" s="11">
        <f t="shared" si="12"/>
        <v>17.757931444</v>
      </c>
      <c r="N88" s="10">
        <f t="shared" si="13"/>
        <v>71.17848554</v>
      </c>
      <c r="O88" s="10">
        <f t="shared" si="14"/>
        <v>73.379882</v>
      </c>
      <c r="P88" s="10">
        <f t="shared" si="15"/>
        <v>0.573</v>
      </c>
    </row>
    <row r="89" spans="1:16" s="17" customFormat="1" ht="60" customHeight="1">
      <c r="A89" s="19"/>
      <c r="B89" s="8">
        <v>72</v>
      </c>
      <c r="C89" s="13" t="s">
        <v>67</v>
      </c>
      <c r="D89" s="8">
        <v>1967</v>
      </c>
      <c r="E89" s="8"/>
      <c r="F89" s="8">
        <v>1</v>
      </c>
      <c r="G89" s="16">
        <v>3499.48</v>
      </c>
      <c r="H89" s="16">
        <v>3499.48</v>
      </c>
      <c r="I89" s="16">
        <v>3499.48</v>
      </c>
      <c r="J89" s="9" t="s">
        <v>68</v>
      </c>
      <c r="K89" s="10">
        <v>1014.6798</v>
      </c>
      <c r="L89" s="11">
        <f t="shared" si="11"/>
        <v>902.4562141199999</v>
      </c>
      <c r="M89" s="11">
        <f t="shared" si="12"/>
        <v>12.27762558</v>
      </c>
      <c r="N89" s="10">
        <f t="shared" si="13"/>
        <v>49.211970300000004</v>
      </c>
      <c r="O89" s="10">
        <f t="shared" si="14"/>
        <v>50.733990000000006</v>
      </c>
      <c r="P89" s="10">
        <f t="shared" si="15"/>
        <v>0.29</v>
      </c>
    </row>
    <row r="90" spans="1:16" s="17" customFormat="1" ht="36" customHeight="1">
      <c r="A90" s="19"/>
      <c r="B90" s="8">
        <v>73</v>
      </c>
      <c r="C90" s="13" t="s">
        <v>69</v>
      </c>
      <c r="D90" s="8">
        <v>1970</v>
      </c>
      <c r="E90" s="8"/>
      <c r="F90" s="8">
        <v>1</v>
      </c>
      <c r="G90" s="16">
        <v>3324.44</v>
      </c>
      <c r="H90" s="16">
        <v>3324.44</v>
      </c>
      <c r="I90" s="16">
        <v>3324.44</v>
      </c>
      <c r="J90" s="9" t="s">
        <v>235</v>
      </c>
      <c r="K90" s="10">
        <v>903.10947</v>
      </c>
      <c r="L90" s="11">
        <f t="shared" si="11"/>
        <v>803.2255626179999</v>
      </c>
      <c r="M90" s="11">
        <f t="shared" si="12"/>
        <v>10.927624587</v>
      </c>
      <c r="N90" s="10">
        <f t="shared" si="13"/>
        <v>43.800809295</v>
      </c>
      <c r="O90" s="10">
        <f t="shared" si="14"/>
        <v>45.1554735</v>
      </c>
      <c r="P90" s="10">
        <f t="shared" si="15"/>
        <v>0.272</v>
      </c>
    </row>
    <row r="91" spans="1:16" s="17" customFormat="1" ht="59.25" customHeight="1">
      <c r="A91" s="19"/>
      <c r="B91" s="8">
        <v>74</v>
      </c>
      <c r="C91" s="13" t="s">
        <v>70</v>
      </c>
      <c r="D91" s="8">
        <v>1971</v>
      </c>
      <c r="E91" s="8"/>
      <c r="F91" s="8">
        <v>1</v>
      </c>
      <c r="G91" s="16">
        <v>3361.65</v>
      </c>
      <c r="H91" s="16">
        <v>3303.55</v>
      </c>
      <c r="I91" s="16">
        <v>3303.55</v>
      </c>
      <c r="J91" s="9" t="s">
        <v>68</v>
      </c>
      <c r="K91" s="10">
        <v>782.14728</v>
      </c>
      <c r="L91" s="11">
        <f t="shared" si="11"/>
        <v>695.641790832</v>
      </c>
      <c r="M91" s="11">
        <f t="shared" si="12"/>
        <v>9.463982088</v>
      </c>
      <c r="N91" s="10">
        <f t="shared" si="13"/>
        <v>37.934143080000005</v>
      </c>
      <c r="O91" s="10">
        <f t="shared" si="14"/>
        <v>39.107364000000004</v>
      </c>
      <c r="P91" s="10">
        <f t="shared" si="15"/>
        <v>0.233</v>
      </c>
    </row>
    <row r="92" spans="1:16" s="17" customFormat="1" ht="60" customHeight="1">
      <c r="A92" s="19"/>
      <c r="B92" s="8">
        <v>75</v>
      </c>
      <c r="C92" s="13" t="s">
        <v>71</v>
      </c>
      <c r="D92" s="8">
        <v>1976</v>
      </c>
      <c r="E92" s="8"/>
      <c r="F92" s="8">
        <v>1</v>
      </c>
      <c r="G92" s="16">
        <v>3332.91</v>
      </c>
      <c r="H92" s="16">
        <v>3332.91</v>
      </c>
      <c r="I92" s="16">
        <v>3332.91</v>
      </c>
      <c r="J92" s="9" t="s">
        <v>68</v>
      </c>
      <c r="K92" s="10">
        <v>1161.53323</v>
      </c>
      <c r="L92" s="11">
        <f t="shared" si="11"/>
        <v>1033.067654762</v>
      </c>
      <c r="M92" s="11">
        <f t="shared" si="12"/>
        <v>14.054552082999999</v>
      </c>
      <c r="N92" s="10">
        <f t="shared" si="13"/>
        <v>56.334361655</v>
      </c>
      <c r="O92" s="10">
        <f t="shared" si="14"/>
        <v>58.0766615</v>
      </c>
      <c r="P92" s="10">
        <f t="shared" si="15"/>
        <v>0.349</v>
      </c>
    </row>
    <row r="93" spans="1:16" s="17" customFormat="1" ht="60" customHeight="1">
      <c r="A93" s="19"/>
      <c r="B93" s="8">
        <v>76</v>
      </c>
      <c r="C93" s="13" t="s">
        <v>146</v>
      </c>
      <c r="D93" s="8">
        <v>1974</v>
      </c>
      <c r="E93" s="8"/>
      <c r="F93" s="8">
        <v>1</v>
      </c>
      <c r="G93" s="16">
        <v>3312.54</v>
      </c>
      <c r="H93" s="16">
        <v>3312.54</v>
      </c>
      <c r="I93" s="16">
        <v>3312.54</v>
      </c>
      <c r="J93" s="9" t="s">
        <v>68</v>
      </c>
      <c r="K93" s="10">
        <v>536.80094</v>
      </c>
      <c r="L93" s="11">
        <f t="shared" si="11"/>
        <v>477.43075603599993</v>
      </c>
      <c r="M93" s="11">
        <f t="shared" si="12"/>
        <v>6.495291374</v>
      </c>
      <c r="N93" s="10">
        <f t="shared" si="13"/>
        <v>26.03484559</v>
      </c>
      <c r="O93" s="10">
        <f t="shared" si="14"/>
        <v>26.840047</v>
      </c>
      <c r="P93" s="10">
        <f t="shared" si="15"/>
        <v>0.162</v>
      </c>
    </row>
    <row r="94" spans="1:16" s="17" customFormat="1" ht="12.75">
      <c r="A94" s="19"/>
      <c r="B94" s="8">
        <v>77</v>
      </c>
      <c r="C94" s="13" t="s">
        <v>72</v>
      </c>
      <c r="D94" s="8">
        <v>1970</v>
      </c>
      <c r="E94" s="8"/>
      <c r="F94" s="8">
        <v>1</v>
      </c>
      <c r="G94" s="16">
        <v>4695.54</v>
      </c>
      <c r="H94" s="16">
        <v>4421.86</v>
      </c>
      <c r="I94" s="16">
        <v>4421.86</v>
      </c>
      <c r="J94" s="9" t="s">
        <v>50</v>
      </c>
      <c r="K94" s="10">
        <v>1400</v>
      </c>
      <c r="L94" s="11">
        <f t="shared" si="11"/>
        <v>1245.1599999999999</v>
      </c>
      <c r="M94" s="11">
        <f t="shared" si="12"/>
        <v>16.939999999999998</v>
      </c>
      <c r="N94" s="10">
        <f t="shared" si="13"/>
        <v>67.9</v>
      </c>
      <c r="O94" s="10">
        <f t="shared" si="14"/>
        <v>70</v>
      </c>
      <c r="P94" s="10">
        <f t="shared" si="15"/>
        <v>0.298</v>
      </c>
    </row>
    <row r="95" spans="1:16" s="17" customFormat="1" ht="45">
      <c r="A95" s="19"/>
      <c r="B95" s="8">
        <v>78</v>
      </c>
      <c r="C95" s="13" t="s">
        <v>223</v>
      </c>
      <c r="D95" s="8">
        <v>1970</v>
      </c>
      <c r="E95" s="8"/>
      <c r="F95" s="8">
        <v>1</v>
      </c>
      <c r="G95" s="16">
        <v>3526.68</v>
      </c>
      <c r="H95" s="16">
        <v>3526.68</v>
      </c>
      <c r="I95" s="16">
        <v>3526.68</v>
      </c>
      <c r="J95" s="9" t="s">
        <v>174</v>
      </c>
      <c r="K95" s="10">
        <v>753.07863</v>
      </c>
      <c r="L95" s="11">
        <f t="shared" si="11"/>
        <v>669.788133522</v>
      </c>
      <c r="M95" s="11">
        <f t="shared" si="12"/>
        <v>9.112251423</v>
      </c>
      <c r="N95" s="10">
        <f t="shared" si="13"/>
        <v>36.524313555</v>
      </c>
      <c r="O95" s="10">
        <f t="shared" si="14"/>
        <v>37.6539315</v>
      </c>
      <c r="P95" s="10">
        <f>ROUND(K95/G95,3)</f>
        <v>0.214</v>
      </c>
    </row>
    <row r="96" spans="1:16" s="17" customFormat="1" ht="50.25" customHeight="1">
      <c r="A96" s="19"/>
      <c r="B96" s="8">
        <v>79</v>
      </c>
      <c r="C96" s="13" t="s">
        <v>173</v>
      </c>
      <c r="D96" s="8">
        <v>1983</v>
      </c>
      <c r="E96" s="8"/>
      <c r="F96" s="8">
        <v>1</v>
      </c>
      <c r="G96" s="16">
        <v>5471.43</v>
      </c>
      <c r="H96" s="16">
        <v>5471.43</v>
      </c>
      <c r="I96" s="16">
        <v>5471.43</v>
      </c>
      <c r="J96" s="9" t="s">
        <v>174</v>
      </c>
      <c r="K96" s="10">
        <v>366.21354</v>
      </c>
      <c r="L96" s="11">
        <f t="shared" si="11"/>
        <v>325.710322476</v>
      </c>
      <c r="M96" s="11">
        <f t="shared" si="12"/>
        <v>4.4311838340000005</v>
      </c>
      <c r="N96" s="10">
        <f t="shared" si="13"/>
        <v>17.761356690000003</v>
      </c>
      <c r="O96" s="10">
        <f t="shared" si="14"/>
        <v>18.310677000000002</v>
      </c>
      <c r="P96" s="10">
        <f aca="true" t="shared" si="16" ref="P96:P102">ROUND(K96/G96,3)</f>
        <v>0.067</v>
      </c>
    </row>
    <row r="97" spans="1:16" s="17" customFormat="1" ht="38.25" customHeight="1">
      <c r="A97" s="19"/>
      <c r="B97" s="8">
        <v>80</v>
      </c>
      <c r="C97" s="13" t="s">
        <v>226</v>
      </c>
      <c r="D97" s="8">
        <v>1972</v>
      </c>
      <c r="E97" s="8"/>
      <c r="F97" s="8">
        <v>1</v>
      </c>
      <c r="G97" s="16">
        <v>5509.32</v>
      </c>
      <c r="H97" s="16">
        <v>5509.32</v>
      </c>
      <c r="I97" s="16">
        <v>5509.32</v>
      </c>
      <c r="J97" s="9" t="s">
        <v>230</v>
      </c>
      <c r="K97" s="10">
        <v>712.98085</v>
      </c>
      <c r="L97" s="11">
        <f t="shared" si="11"/>
        <v>634.12516799</v>
      </c>
      <c r="M97" s="11">
        <f t="shared" si="12"/>
        <v>8.627068285</v>
      </c>
      <c r="N97" s="10">
        <f t="shared" si="13"/>
        <v>34.579571225</v>
      </c>
      <c r="O97" s="10">
        <f t="shared" si="14"/>
        <v>35.6490425</v>
      </c>
      <c r="P97" s="10">
        <f>ROUND(K97/G97,3)</f>
        <v>0.129</v>
      </c>
    </row>
    <row r="98" spans="1:16" ht="72" customHeight="1">
      <c r="A98" s="19"/>
      <c r="B98" s="8">
        <v>81</v>
      </c>
      <c r="C98" s="13" t="s">
        <v>73</v>
      </c>
      <c r="D98" s="8">
        <v>1970</v>
      </c>
      <c r="E98" s="8"/>
      <c r="F98" s="8">
        <v>1</v>
      </c>
      <c r="G98" s="16">
        <v>2561</v>
      </c>
      <c r="H98" s="16">
        <v>2561</v>
      </c>
      <c r="I98" s="16">
        <v>2377</v>
      </c>
      <c r="J98" s="9" t="s">
        <v>207</v>
      </c>
      <c r="K98" s="10">
        <v>1110</v>
      </c>
      <c r="L98" s="11">
        <f t="shared" si="11"/>
        <v>987.2339999999999</v>
      </c>
      <c r="M98" s="11">
        <f t="shared" si="12"/>
        <v>13.431</v>
      </c>
      <c r="N98" s="10">
        <f t="shared" si="13"/>
        <v>53.835</v>
      </c>
      <c r="O98" s="10">
        <f t="shared" si="14"/>
        <v>55.5</v>
      </c>
      <c r="P98" s="10">
        <f t="shared" si="16"/>
        <v>0.433</v>
      </c>
    </row>
    <row r="99" spans="1:16" ht="70.5" customHeight="1">
      <c r="A99" s="19"/>
      <c r="B99" s="8">
        <v>82</v>
      </c>
      <c r="C99" s="13" t="s">
        <v>74</v>
      </c>
      <c r="D99" s="8">
        <v>1966</v>
      </c>
      <c r="E99" s="8"/>
      <c r="F99" s="8">
        <v>3</v>
      </c>
      <c r="G99" s="16">
        <v>3552.41</v>
      </c>
      <c r="H99" s="16">
        <v>3509.35</v>
      </c>
      <c r="I99" s="16">
        <v>3030.76</v>
      </c>
      <c r="J99" s="9" t="s">
        <v>198</v>
      </c>
      <c r="K99" s="10">
        <v>1100</v>
      </c>
      <c r="L99" s="11">
        <f t="shared" si="11"/>
        <v>978.3399999999999</v>
      </c>
      <c r="M99" s="11">
        <f t="shared" si="12"/>
        <v>13.309999999999999</v>
      </c>
      <c r="N99" s="10">
        <f t="shared" si="13"/>
        <v>53.35</v>
      </c>
      <c r="O99" s="10">
        <f t="shared" si="14"/>
        <v>55</v>
      </c>
      <c r="P99" s="10">
        <f t="shared" si="16"/>
        <v>0.31</v>
      </c>
    </row>
    <row r="100" spans="1:16" ht="69.75" customHeight="1">
      <c r="A100" s="19"/>
      <c r="B100" s="8">
        <v>83</v>
      </c>
      <c r="C100" s="13" t="s">
        <v>75</v>
      </c>
      <c r="D100" s="8">
        <v>1968</v>
      </c>
      <c r="E100" s="8"/>
      <c r="F100" s="8">
        <v>3</v>
      </c>
      <c r="G100" s="16">
        <v>3566.96</v>
      </c>
      <c r="H100" s="16">
        <v>3566.96</v>
      </c>
      <c r="I100" s="16">
        <v>3410.57</v>
      </c>
      <c r="J100" s="9" t="s">
        <v>236</v>
      </c>
      <c r="K100" s="10">
        <v>1100</v>
      </c>
      <c r="L100" s="11">
        <f t="shared" si="11"/>
        <v>978.3399999999999</v>
      </c>
      <c r="M100" s="11">
        <f t="shared" si="12"/>
        <v>13.309999999999999</v>
      </c>
      <c r="N100" s="10">
        <f t="shared" si="13"/>
        <v>53.35</v>
      </c>
      <c r="O100" s="10">
        <f t="shared" si="14"/>
        <v>55</v>
      </c>
      <c r="P100" s="10">
        <f t="shared" si="16"/>
        <v>0.308</v>
      </c>
    </row>
    <row r="101" spans="1:16" ht="67.5" customHeight="1">
      <c r="A101" s="19"/>
      <c r="B101" s="8">
        <v>84</v>
      </c>
      <c r="C101" s="13" t="s">
        <v>77</v>
      </c>
      <c r="D101" s="8">
        <v>1974</v>
      </c>
      <c r="E101" s="8"/>
      <c r="F101" s="8">
        <v>2</v>
      </c>
      <c r="G101" s="16">
        <v>3469.51</v>
      </c>
      <c r="H101" s="16">
        <v>2677.03</v>
      </c>
      <c r="I101" s="16">
        <v>2455.4</v>
      </c>
      <c r="J101" s="9" t="s">
        <v>198</v>
      </c>
      <c r="K101" s="10">
        <v>1100</v>
      </c>
      <c r="L101" s="11">
        <f t="shared" si="11"/>
        <v>978.3399999999999</v>
      </c>
      <c r="M101" s="11">
        <f t="shared" si="12"/>
        <v>13.309999999999999</v>
      </c>
      <c r="N101" s="10">
        <f t="shared" si="13"/>
        <v>53.35</v>
      </c>
      <c r="O101" s="10">
        <f t="shared" si="14"/>
        <v>55</v>
      </c>
      <c r="P101" s="10">
        <f t="shared" si="16"/>
        <v>0.317</v>
      </c>
    </row>
    <row r="102" spans="1:16" ht="74.25" customHeight="1">
      <c r="A102" s="19"/>
      <c r="B102" s="8">
        <v>85</v>
      </c>
      <c r="C102" s="13" t="s">
        <v>213</v>
      </c>
      <c r="D102" s="8">
        <v>1969</v>
      </c>
      <c r="E102" s="8"/>
      <c r="F102" s="8">
        <v>2</v>
      </c>
      <c r="G102" s="16">
        <v>3557.18</v>
      </c>
      <c r="H102" s="16">
        <v>3557.18</v>
      </c>
      <c r="I102" s="16">
        <v>3379.32</v>
      </c>
      <c r="J102" s="9" t="s">
        <v>207</v>
      </c>
      <c r="K102" s="10">
        <v>1300</v>
      </c>
      <c r="L102" s="11">
        <f t="shared" si="11"/>
        <v>1156.22</v>
      </c>
      <c r="M102" s="11">
        <f t="shared" si="12"/>
        <v>15.73</v>
      </c>
      <c r="N102" s="10">
        <f t="shared" si="13"/>
        <v>63.050000000000004</v>
      </c>
      <c r="O102" s="10">
        <f t="shared" si="14"/>
        <v>65</v>
      </c>
      <c r="P102" s="10">
        <f t="shared" si="16"/>
        <v>0.365</v>
      </c>
    </row>
    <row r="103" spans="1:16" ht="70.5" customHeight="1">
      <c r="A103" s="19"/>
      <c r="B103" s="8">
        <v>86</v>
      </c>
      <c r="C103" s="13" t="s">
        <v>78</v>
      </c>
      <c r="D103" s="8">
        <v>1971</v>
      </c>
      <c r="E103" s="8"/>
      <c r="F103" s="8">
        <v>3</v>
      </c>
      <c r="G103" s="16">
        <v>4697</v>
      </c>
      <c r="H103" s="16">
        <v>4697</v>
      </c>
      <c r="I103" s="16">
        <v>4211.75</v>
      </c>
      <c r="J103" s="9" t="s">
        <v>198</v>
      </c>
      <c r="K103" s="10">
        <v>1200</v>
      </c>
      <c r="L103" s="11">
        <f t="shared" si="11"/>
        <v>1067.28</v>
      </c>
      <c r="M103" s="11">
        <f t="shared" si="12"/>
        <v>14.52</v>
      </c>
      <c r="N103" s="10">
        <f t="shared" si="13"/>
        <v>58.2</v>
      </c>
      <c r="O103" s="10">
        <f t="shared" si="14"/>
        <v>60</v>
      </c>
      <c r="P103" s="10">
        <f aca="true" t="shared" si="17" ref="P103:P109">ROUND(K103/G103,3)</f>
        <v>0.255</v>
      </c>
    </row>
    <row r="104" spans="1:16" ht="67.5" customHeight="1">
      <c r="A104" s="19"/>
      <c r="B104" s="8">
        <v>87</v>
      </c>
      <c r="C104" s="13" t="s">
        <v>79</v>
      </c>
      <c r="D104" s="8">
        <v>1975</v>
      </c>
      <c r="E104" s="8"/>
      <c r="F104" s="8">
        <v>3</v>
      </c>
      <c r="G104" s="16">
        <v>3349.48</v>
      </c>
      <c r="H104" s="16">
        <v>3349.48</v>
      </c>
      <c r="I104" s="16">
        <v>3186.27</v>
      </c>
      <c r="J104" s="9" t="s">
        <v>198</v>
      </c>
      <c r="K104" s="10">
        <v>1100</v>
      </c>
      <c r="L104" s="11">
        <f t="shared" si="11"/>
        <v>978.3399999999999</v>
      </c>
      <c r="M104" s="11">
        <f t="shared" si="12"/>
        <v>13.309999999999999</v>
      </c>
      <c r="N104" s="10">
        <f t="shared" si="13"/>
        <v>53.35</v>
      </c>
      <c r="O104" s="10">
        <f t="shared" si="14"/>
        <v>55</v>
      </c>
      <c r="P104" s="10">
        <f t="shared" si="17"/>
        <v>0.328</v>
      </c>
    </row>
    <row r="105" spans="1:16" ht="70.5" customHeight="1">
      <c r="A105" s="19"/>
      <c r="B105" s="8">
        <v>88</v>
      </c>
      <c r="C105" s="13" t="s">
        <v>80</v>
      </c>
      <c r="D105" s="8">
        <v>1975</v>
      </c>
      <c r="E105" s="8"/>
      <c r="F105" s="8">
        <v>3</v>
      </c>
      <c r="G105" s="16">
        <v>3340.39</v>
      </c>
      <c r="H105" s="16">
        <v>3340.39</v>
      </c>
      <c r="I105" s="16">
        <v>3093.35</v>
      </c>
      <c r="J105" s="9" t="s">
        <v>198</v>
      </c>
      <c r="K105" s="10">
        <v>1100</v>
      </c>
      <c r="L105" s="11">
        <f t="shared" si="11"/>
        <v>978.3399999999999</v>
      </c>
      <c r="M105" s="11">
        <f t="shared" si="12"/>
        <v>13.309999999999999</v>
      </c>
      <c r="N105" s="10">
        <f t="shared" si="13"/>
        <v>53.35</v>
      </c>
      <c r="O105" s="10">
        <f t="shared" si="14"/>
        <v>55</v>
      </c>
      <c r="P105" s="10">
        <f t="shared" si="17"/>
        <v>0.329</v>
      </c>
    </row>
    <row r="106" spans="1:16" ht="72" customHeight="1">
      <c r="A106" s="19"/>
      <c r="B106" s="8">
        <v>89</v>
      </c>
      <c r="C106" s="13" t="s">
        <v>81</v>
      </c>
      <c r="D106" s="8">
        <v>1976</v>
      </c>
      <c r="E106" s="8"/>
      <c r="F106" s="8">
        <v>3</v>
      </c>
      <c r="G106" s="16">
        <v>4722.66</v>
      </c>
      <c r="H106" s="16">
        <v>4451.62</v>
      </c>
      <c r="I106" s="16">
        <v>4006.6</v>
      </c>
      <c r="J106" s="9" t="s">
        <v>198</v>
      </c>
      <c r="K106" s="10">
        <v>1200</v>
      </c>
      <c r="L106" s="11">
        <f t="shared" si="11"/>
        <v>1067.28</v>
      </c>
      <c r="M106" s="11">
        <f t="shared" si="12"/>
        <v>14.52</v>
      </c>
      <c r="N106" s="10">
        <f t="shared" si="13"/>
        <v>58.2</v>
      </c>
      <c r="O106" s="10">
        <f t="shared" si="14"/>
        <v>60</v>
      </c>
      <c r="P106" s="10">
        <f t="shared" si="17"/>
        <v>0.254</v>
      </c>
    </row>
    <row r="107" spans="1:16" ht="68.25" customHeight="1">
      <c r="A107" s="19"/>
      <c r="B107" s="8">
        <v>90</v>
      </c>
      <c r="C107" s="13" t="s">
        <v>82</v>
      </c>
      <c r="D107" s="8">
        <v>1982</v>
      </c>
      <c r="E107" s="8"/>
      <c r="F107" s="8">
        <v>3</v>
      </c>
      <c r="G107" s="16">
        <v>4705.99</v>
      </c>
      <c r="H107" s="16">
        <v>4268.68</v>
      </c>
      <c r="I107" s="16">
        <v>3995.63</v>
      </c>
      <c r="J107" s="9" t="s">
        <v>198</v>
      </c>
      <c r="K107" s="10">
        <v>1100</v>
      </c>
      <c r="L107" s="11">
        <f t="shared" si="11"/>
        <v>978.3399999999999</v>
      </c>
      <c r="M107" s="11">
        <f t="shared" si="12"/>
        <v>13.309999999999999</v>
      </c>
      <c r="N107" s="10">
        <f t="shared" si="13"/>
        <v>53.35</v>
      </c>
      <c r="O107" s="10">
        <f t="shared" si="14"/>
        <v>55</v>
      </c>
      <c r="P107" s="10">
        <f t="shared" si="17"/>
        <v>0.234</v>
      </c>
    </row>
    <row r="108" spans="1:16" s="33" customFormat="1" ht="74.25" customHeight="1">
      <c r="A108" s="26"/>
      <c r="B108" s="8">
        <v>91</v>
      </c>
      <c r="C108" s="28" t="s">
        <v>83</v>
      </c>
      <c r="D108" s="27">
        <v>1985</v>
      </c>
      <c r="E108" s="27"/>
      <c r="F108" s="27">
        <v>3</v>
      </c>
      <c r="G108" s="29">
        <v>3355.74</v>
      </c>
      <c r="H108" s="29">
        <v>3094.09</v>
      </c>
      <c r="I108" s="29">
        <v>2512.62</v>
      </c>
      <c r="J108" s="30" t="s">
        <v>198</v>
      </c>
      <c r="K108" s="31">
        <v>1100</v>
      </c>
      <c r="L108" s="32">
        <f t="shared" si="11"/>
        <v>978.3399999999999</v>
      </c>
      <c r="M108" s="32">
        <f t="shared" si="12"/>
        <v>13.309999999999999</v>
      </c>
      <c r="N108" s="31">
        <f t="shared" si="13"/>
        <v>53.35</v>
      </c>
      <c r="O108" s="31">
        <f t="shared" si="14"/>
        <v>55</v>
      </c>
      <c r="P108" s="31">
        <f t="shared" si="17"/>
        <v>0.328</v>
      </c>
    </row>
    <row r="109" spans="1:16" s="33" customFormat="1" ht="76.5" customHeight="1">
      <c r="A109" s="26"/>
      <c r="B109" s="8">
        <v>92</v>
      </c>
      <c r="C109" s="28" t="s">
        <v>84</v>
      </c>
      <c r="D109" s="27">
        <v>1986</v>
      </c>
      <c r="E109" s="27"/>
      <c r="F109" s="27">
        <v>3</v>
      </c>
      <c r="G109" s="29">
        <v>3320</v>
      </c>
      <c r="H109" s="29">
        <v>3320</v>
      </c>
      <c r="I109" s="29">
        <v>2743.51</v>
      </c>
      <c r="J109" s="30" t="s">
        <v>237</v>
      </c>
      <c r="K109" s="31">
        <v>1100</v>
      </c>
      <c r="L109" s="32">
        <f t="shared" si="11"/>
        <v>978.3399999999999</v>
      </c>
      <c r="M109" s="32">
        <f t="shared" si="12"/>
        <v>13.309999999999999</v>
      </c>
      <c r="N109" s="31">
        <f t="shared" si="13"/>
        <v>53.35</v>
      </c>
      <c r="O109" s="31">
        <f t="shared" si="14"/>
        <v>55</v>
      </c>
      <c r="P109" s="31">
        <f t="shared" si="17"/>
        <v>0.331</v>
      </c>
    </row>
    <row r="110" spans="2:16" s="19" customFormat="1" ht="60" customHeight="1">
      <c r="B110" s="8">
        <v>93</v>
      </c>
      <c r="C110" s="13" t="s">
        <v>90</v>
      </c>
      <c r="D110" s="8">
        <v>1991</v>
      </c>
      <c r="E110" s="8"/>
      <c r="F110" s="8">
        <v>1</v>
      </c>
      <c r="G110" s="16">
        <v>3172.25</v>
      </c>
      <c r="H110" s="16">
        <v>2479.17</v>
      </c>
      <c r="I110" s="16">
        <v>1958.54</v>
      </c>
      <c r="J110" s="9" t="s">
        <v>199</v>
      </c>
      <c r="K110" s="10">
        <v>2430</v>
      </c>
      <c r="L110" s="11">
        <f t="shared" si="11"/>
        <v>2161.2419999999997</v>
      </c>
      <c r="M110" s="11">
        <f t="shared" si="12"/>
        <v>29.403</v>
      </c>
      <c r="N110" s="10">
        <f t="shared" si="13"/>
        <v>117.855</v>
      </c>
      <c r="O110" s="10">
        <f t="shared" si="14"/>
        <v>121.5</v>
      </c>
      <c r="P110" s="10">
        <f aca="true" t="shared" si="18" ref="P110:P129">ROUND(K110/G110,3)</f>
        <v>0.766</v>
      </c>
    </row>
    <row r="111" spans="2:16" s="19" customFormat="1" ht="45">
      <c r="B111" s="8">
        <v>94</v>
      </c>
      <c r="C111" s="13" t="s">
        <v>57</v>
      </c>
      <c r="D111" s="8">
        <v>1978</v>
      </c>
      <c r="E111" s="8"/>
      <c r="F111" s="8">
        <v>1</v>
      </c>
      <c r="G111" s="16">
        <v>3343.5</v>
      </c>
      <c r="H111" s="16">
        <v>3193.02</v>
      </c>
      <c r="I111" s="16">
        <v>2171.25</v>
      </c>
      <c r="J111" s="9" t="s">
        <v>58</v>
      </c>
      <c r="K111" s="10">
        <v>462</v>
      </c>
      <c r="L111" s="11">
        <f t="shared" si="11"/>
        <v>410.9028</v>
      </c>
      <c r="M111" s="11">
        <f t="shared" si="12"/>
        <v>5.590199999999999</v>
      </c>
      <c r="N111" s="10">
        <f t="shared" si="13"/>
        <v>22.407</v>
      </c>
      <c r="O111" s="10">
        <f t="shared" si="14"/>
        <v>23.1</v>
      </c>
      <c r="P111" s="10">
        <f t="shared" si="18"/>
        <v>0.138</v>
      </c>
    </row>
    <row r="112" spans="2:16" s="19" customFormat="1" ht="12.75">
      <c r="B112" s="8">
        <v>95</v>
      </c>
      <c r="C112" s="13" t="s">
        <v>59</v>
      </c>
      <c r="D112" s="8">
        <v>1982</v>
      </c>
      <c r="E112" s="8"/>
      <c r="F112" s="8">
        <v>1</v>
      </c>
      <c r="G112" s="16">
        <v>3458.1</v>
      </c>
      <c r="H112" s="16">
        <v>2664.33</v>
      </c>
      <c r="I112" s="16">
        <v>1998.2</v>
      </c>
      <c r="J112" s="9" t="s">
        <v>50</v>
      </c>
      <c r="K112" s="10">
        <v>765.6</v>
      </c>
      <c r="L112" s="11">
        <f t="shared" si="11"/>
        <v>680.92464</v>
      </c>
      <c r="M112" s="11">
        <f t="shared" si="12"/>
        <v>9.26376</v>
      </c>
      <c r="N112" s="10">
        <f t="shared" si="13"/>
        <v>37.1316</v>
      </c>
      <c r="O112" s="10">
        <f t="shared" si="14"/>
        <v>38.28</v>
      </c>
      <c r="P112" s="10">
        <f t="shared" si="18"/>
        <v>0.221</v>
      </c>
    </row>
    <row r="113" spans="2:16" s="19" customFormat="1" ht="12.75">
      <c r="B113" s="8">
        <v>96</v>
      </c>
      <c r="C113" s="13" t="s">
        <v>60</v>
      </c>
      <c r="D113" s="8">
        <v>1970</v>
      </c>
      <c r="E113" s="8"/>
      <c r="F113" s="8">
        <v>1</v>
      </c>
      <c r="G113" s="16">
        <v>3364.88</v>
      </c>
      <c r="H113" s="16">
        <v>3364.88</v>
      </c>
      <c r="I113" s="16">
        <v>2691.9</v>
      </c>
      <c r="J113" s="9" t="s">
        <v>50</v>
      </c>
      <c r="K113" s="10">
        <v>903</v>
      </c>
      <c r="L113" s="11">
        <f t="shared" si="11"/>
        <v>803.1282</v>
      </c>
      <c r="M113" s="11">
        <f t="shared" si="12"/>
        <v>10.9263</v>
      </c>
      <c r="N113" s="10">
        <f t="shared" si="13"/>
        <v>43.795500000000004</v>
      </c>
      <c r="O113" s="10">
        <f t="shared" si="14"/>
        <v>45.150000000000006</v>
      </c>
      <c r="P113" s="10">
        <f t="shared" si="18"/>
        <v>0.268</v>
      </c>
    </row>
    <row r="114" spans="2:16" s="19" customFormat="1" ht="72" customHeight="1">
      <c r="B114" s="8">
        <v>97</v>
      </c>
      <c r="C114" s="13" t="s">
        <v>187</v>
      </c>
      <c r="D114" s="8">
        <v>1966</v>
      </c>
      <c r="E114" s="8"/>
      <c r="F114" s="8">
        <v>3</v>
      </c>
      <c r="G114" s="16">
        <v>2064.63</v>
      </c>
      <c r="H114" s="16">
        <v>1889.53</v>
      </c>
      <c r="I114" s="16">
        <v>1000.58</v>
      </c>
      <c r="J114" s="9" t="s">
        <v>217</v>
      </c>
      <c r="K114" s="10">
        <v>2470</v>
      </c>
      <c r="L114" s="11">
        <f t="shared" si="11"/>
        <v>2196.8179999999998</v>
      </c>
      <c r="M114" s="11">
        <f t="shared" si="12"/>
        <v>29.887</v>
      </c>
      <c r="N114" s="10">
        <f t="shared" si="13"/>
        <v>119.795</v>
      </c>
      <c r="O114" s="10">
        <f t="shared" si="14"/>
        <v>123.5</v>
      </c>
      <c r="P114" s="10">
        <f>ROUND(K114/G114,3)</f>
        <v>1.196</v>
      </c>
    </row>
    <row r="115" spans="2:16" s="19" customFormat="1" ht="48.75" customHeight="1">
      <c r="B115" s="8">
        <v>98</v>
      </c>
      <c r="C115" s="13" t="s">
        <v>188</v>
      </c>
      <c r="D115" s="8">
        <v>1989</v>
      </c>
      <c r="E115" s="8"/>
      <c r="F115" s="8">
        <v>3</v>
      </c>
      <c r="G115" s="16">
        <v>2954.34</v>
      </c>
      <c r="H115" s="16">
        <v>2367.44</v>
      </c>
      <c r="I115" s="16">
        <v>1870.32</v>
      </c>
      <c r="J115" s="9" t="s">
        <v>200</v>
      </c>
      <c r="K115" s="10">
        <v>1335</v>
      </c>
      <c r="L115" s="11">
        <f t="shared" si="11"/>
        <v>1187.349</v>
      </c>
      <c r="M115" s="11">
        <f t="shared" si="12"/>
        <v>16.1535</v>
      </c>
      <c r="N115" s="10">
        <f t="shared" si="13"/>
        <v>64.7475</v>
      </c>
      <c r="O115" s="10">
        <f t="shared" si="14"/>
        <v>66.75</v>
      </c>
      <c r="P115" s="10">
        <f>ROUND(K115/G115,3)</f>
        <v>0.452</v>
      </c>
    </row>
    <row r="116" spans="2:16" s="19" customFormat="1" ht="56.25">
      <c r="B116" s="8">
        <v>99</v>
      </c>
      <c r="C116" s="13" t="s">
        <v>189</v>
      </c>
      <c r="D116" s="8">
        <v>1972</v>
      </c>
      <c r="E116" s="8"/>
      <c r="F116" s="8">
        <v>3</v>
      </c>
      <c r="G116" s="16">
        <v>3363.24</v>
      </c>
      <c r="H116" s="16">
        <v>2660.92</v>
      </c>
      <c r="I116" s="16">
        <v>1942.41</v>
      </c>
      <c r="J116" s="9" t="s">
        <v>76</v>
      </c>
      <c r="K116" s="10">
        <v>2190</v>
      </c>
      <c r="L116" s="11">
        <f t="shared" si="11"/>
        <v>1947.7859999999998</v>
      </c>
      <c r="M116" s="11">
        <f t="shared" si="12"/>
        <v>26.499</v>
      </c>
      <c r="N116" s="10">
        <f t="shared" si="13"/>
        <v>106.215</v>
      </c>
      <c r="O116" s="10">
        <f t="shared" si="14"/>
        <v>109.5</v>
      </c>
      <c r="P116" s="10">
        <f>ROUND(K116/G116,3)</f>
        <v>0.651</v>
      </c>
    </row>
    <row r="117" spans="2:16" s="19" customFormat="1" ht="56.25">
      <c r="B117" s="8">
        <v>100</v>
      </c>
      <c r="C117" s="13" t="s">
        <v>190</v>
      </c>
      <c r="D117" s="8">
        <v>1962</v>
      </c>
      <c r="E117" s="8"/>
      <c r="F117" s="8">
        <v>3</v>
      </c>
      <c r="G117" s="16">
        <v>966.28</v>
      </c>
      <c r="H117" s="16">
        <v>966.28</v>
      </c>
      <c r="I117" s="16">
        <v>635.13</v>
      </c>
      <c r="J117" s="9" t="s">
        <v>76</v>
      </c>
      <c r="K117" s="10">
        <v>690.5</v>
      </c>
      <c r="L117" s="11">
        <f t="shared" si="11"/>
        <v>614.1306999999999</v>
      </c>
      <c r="M117" s="11">
        <f t="shared" si="12"/>
        <v>8.35505</v>
      </c>
      <c r="N117" s="10">
        <f t="shared" si="13"/>
        <v>33.48925</v>
      </c>
      <c r="O117" s="10">
        <f t="shared" si="14"/>
        <v>34.525</v>
      </c>
      <c r="P117" s="10">
        <f>ROUND(K117/G117,3)</f>
        <v>0.715</v>
      </c>
    </row>
    <row r="118" spans="1:16" s="17" customFormat="1" ht="46.5" customHeight="1">
      <c r="A118" s="19"/>
      <c r="B118" s="8">
        <v>101</v>
      </c>
      <c r="C118" s="13" t="s">
        <v>62</v>
      </c>
      <c r="D118" s="8">
        <v>1996</v>
      </c>
      <c r="E118" s="8"/>
      <c r="F118" s="8">
        <v>1</v>
      </c>
      <c r="G118" s="16">
        <v>6675</v>
      </c>
      <c r="H118" s="16">
        <v>6675</v>
      </c>
      <c r="I118" s="16">
        <v>6675</v>
      </c>
      <c r="J118" s="9" t="s">
        <v>268</v>
      </c>
      <c r="K118" s="10">
        <v>2556.744</v>
      </c>
      <c r="L118" s="11">
        <f t="shared" si="11"/>
        <v>2273.9681136</v>
      </c>
      <c r="M118" s="11">
        <f t="shared" si="12"/>
        <v>30.9366024</v>
      </c>
      <c r="N118" s="10">
        <f t="shared" si="13"/>
        <v>124.00208400000001</v>
      </c>
      <c r="O118" s="10">
        <f t="shared" si="14"/>
        <v>127.83720000000001</v>
      </c>
      <c r="P118" s="10">
        <f t="shared" si="18"/>
        <v>0.383</v>
      </c>
    </row>
    <row r="119" spans="1:16" s="34" customFormat="1" ht="59.25" customHeight="1">
      <c r="A119" s="26"/>
      <c r="B119" s="8">
        <v>102</v>
      </c>
      <c r="C119" s="28" t="s">
        <v>63</v>
      </c>
      <c r="D119" s="27">
        <v>1988</v>
      </c>
      <c r="E119" s="27"/>
      <c r="F119" s="27">
        <v>1</v>
      </c>
      <c r="G119" s="29">
        <v>3358</v>
      </c>
      <c r="H119" s="29">
        <v>3358</v>
      </c>
      <c r="I119" s="29">
        <v>3358</v>
      </c>
      <c r="J119" s="30" t="s">
        <v>269</v>
      </c>
      <c r="K119" s="31">
        <v>2469.394</v>
      </c>
      <c r="L119" s="32">
        <f t="shared" si="11"/>
        <v>2196.2790235999996</v>
      </c>
      <c r="M119" s="32">
        <f t="shared" si="12"/>
        <v>29.879667399999995</v>
      </c>
      <c r="N119" s="31">
        <f t="shared" si="13"/>
        <v>119.765609</v>
      </c>
      <c r="O119" s="31">
        <f t="shared" si="14"/>
        <v>123.46969999999999</v>
      </c>
      <c r="P119" s="31">
        <f t="shared" si="18"/>
        <v>0.735</v>
      </c>
    </row>
    <row r="120" spans="1:16" ht="12.75" customHeight="1">
      <c r="A120" s="19"/>
      <c r="B120" s="8">
        <v>103</v>
      </c>
      <c r="C120" s="13" t="s">
        <v>87</v>
      </c>
      <c r="D120" s="8">
        <v>1968</v>
      </c>
      <c r="E120" s="8"/>
      <c r="F120" s="8">
        <v>1</v>
      </c>
      <c r="G120" s="16">
        <v>4455.08</v>
      </c>
      <c r="H120" s="16">
        <v>4455.08</v>
      </c>
      <c r="I120" s="16">
        <v>4455.08</v>
      </c>
      <c r="J120" s="9" t="s">
        <v>50</v>
      </c>
      <c r="K120" s="10">
        <v>1242.36</v>
      </c>
      <c r="L120" s="11">
        <f t="shared" si="11"/>
        <v>1104.954984</v>
      </c>
      <c r="M120" s="11">
        <f t="shared" si="12"/>
        <v>15.032555999999998</v>
      </c>
      <c r="N120" s="10">
        <f t="shared" si="13"/>
        <v>60.254459999999995</v>
      </c>
      <c r="O120" s="10">
        <f t="shared" si="14"/>
        <v>62.117999999999995</v>
      </c>
      <c r="P120" s="10">
        <f t="shared" si="18"/>
        <v>0.279</v>
      </c>
    </row>
    <row r="121" spans="1:16" ht="12.75">
      <c r="A121" s="19"/>
      <c r="B121" s="8">
        <v>104</v>
      </c>
      <c r="C121" s="13" t="s">
        <v>181</v>
      </c>
      <c r="D121" s="8">
        <v>1969</v>
      </c>
      <c r="E121" s="8"/>
      <c r="F121" s="8">
        <v>1</v>
      </c>
      <c r="G121" s="16">
        <v>4454.47</v>
      </c>
      <c r="H121" s="16">
        <v>4454.47</v>
      </c>
      <c r="I121" s="16">
        <v>4454.47</v>
      </c>
      <c r="J121" s="9" t="s">
        <v>50</v>
      </c>
      <c r="K121" s="10">
        <v>1237.14</v>
      </c>
      <c r="L121" s="11">
        <f t="shared" si="11"/>
        <v>1100.312316</v>
      </c>
      <c r="M121" s="11">
        <f t="shared" si="12"/>
        <v>14.969394000000001</v>
      </c>
      <c r="N121" s="10">
        <f t="shared" si="13"/>
        <v>60.001290000000004</v>
      </c>
      <c r="O121" s="10">
        <f t="shared" si="14"/>
        <v>61.857000000000006</v>
      </c>
      <c r="P121" s="10">
        <f>ROUND(K121/G121,3)</f>
        <v>0.278</v>
      </c>
    </row>
    <row r="122" spans="1:16" ht="12.75">
      <c r="A122" s="19"/>
      <c r="B122" s="8">
        <v>105</v>
      </c>
      <c r="C122" s="13" t="s">
        <v>182</v>
      </c>
      <c r="D122" s="8">
        <v>1979</v>
      </c>
      <c r="E122" s="8"/>
      <c r="F122" s="8">
        <v>1</v>
      </c>
      <c r="G122" s="16">
        <v>3320</v>
      </c>
      <c r="H122" s="16">
        <v>3320</v>
      </c>
      <c r="I122" s="16">
        <v>3320</v>
      </c>
      <c r="J122" s="9" t="s">
        <v>50</v>
      </c>
      <c r="K122" s="10">
        <v>907.335</v>
      </c>
      <c r="L122" s="11">
        <f t="shared" si="11"/>
        <v>806.983749</v>
      </c>
      <c r="M122" s="11">
        <f t="shared" si="12"/>
        <v>10.9787535</v>
      </c>
      <c r="N122" s="10">
        <f t="shared" si="13"/>
        <v>44.005747500000005</v>
      </c>
      <c r="O122" s="10">
        <f t="shared" si="14"/>
        <v>45.36675</v>
      </c>
      <c r="P122" s="10">
        <f>ROUND(K122/G122,3)</f>
        <v>0.273</v>
      </c>
    </row>
    <row r="123" spans="1:16" ht="12.75">
      <c r="A123" s="19"/>
      <c r="B123" s="8">
        <v>106</v>
      </c>
      <c r="C123" s="13" t="s">
        <v>88</v>
      </c>
      <c r="D123" s="8">
        <v>1968</v>
      </c>
      <c r="E123" s="8"/>
      <c r="F123" s="8">
        <v>1</v>
      </c>
      <c r="G123" s="16">
        <v>4427.01</v>
      </c>
      <c r="H123" s="16">
        <v>4427.01</v>
      </c>
      <c r="I123" s="16">
        <v>4427.01</v>
      </c>
      <c r="J123" s="9" t="s">
        <v>50</v>
      </c>
      <c r="K123" s="10">
        <v>1242.36</v>
      </c>
      <c r="L123" s="11">
        <f t="shared" si="11"/>
        <v>1104.954984</v>
      </c>
      <c r="M123" s="11">
        <f t="shared" si="12"/>
        <v>15.032555999999998</v>
      </c>
      <c r="N123" s="10">
        <f t="shared" si="13"/>
        <v>60.254459999999995</v>
      </c>
      <c r="O123" s="10">
        <f t="shared" si="14"/>
        <v>62.117999999999995</v>
      </c>
      <c r="P123" s="10">
        <f t="shared" si="18"/>
        <v>0.281</v>
      </c>
    </row>
    <row r="124" spans="1:16" ht="12.75">
      <c r="A124" s="19"/>
      <c r="B124" s="8">
        <v>107</v>
      </c>
      <c r="C124" s="13" t="s">
        <v>89</v>
      </c>
      <c r="D124" s="8">
        <v>1967</v>
      </c>
      <c r="E124" s="8"/>
      <c r="F124" s="8">
        <v>1</v>
      </c>
      <c r="G124" s="16">
        <v>4403</v>
      </c>
      <c r="H124" s="16">
        <v>4403</v>
      </c>
      <c r="I124" s="16">
        <v>4403</v>
      </c>
      <c r="J124" s="9" t="s">
        <v>50</v>
      </c>
      <c r="K124" s="10">
        <v>1250.19</v>
      </c>
      <c r="L124" s="11">
        <f t="shared" si="11"/>
        <v>1111.918986</v>
      </c>
      <c r="M124" s="11">
        <f t="shared" si="12"/>
        <v>15.127299</v>
      </c>
      <c r="N124" s="10">
        <f t="shared" si="13"/>
        <v>60.634215000000005</v>
      </c>
      <c r="O124" s="10">
        <f t="shared" si="14"/>
        <v>62.5095</v>
      </c>
      <c r="P124" s="10">
        <f t="shared" si="18"/>
        <v>0.284</v>
      </c>
    </row>
    <row r="125" spans="1:16" s="35" customFormat="1" ht="86.25" customHeight="1">
      <c r="A125" s="26"/>
      <c r="B125" s="8">
        <v>108</v>
      </c>
      <c r="C125" s="28" t="s">
        <v>105</v>
      </c>
      <c r="D125" s="27">
        <v>1968</v>
      </c>
      <c r="E125" s="27"/>
      <c r="F125" s="27">
        <v>1</v>
      </c>
      <c r="G125" s="29">
        <v>3533</v>
      </c>
      <c r="H125" s="29">
        <v>3533</v>
      </c>
      <c r="I125" s="29">
        <v>3533</v>
      </c>
      <c r="J125" s="30" t="s">
        <v>271</v>
      </c>
      <c r="K125" s="31">
        <v>2459.6</v>
      </c>
      <c r="L125" s="32">
        <f t="shared" si="11"/>
        <v>2187.56824</v>
      </c>
      <c r="M125" s="32">
        <f t="shared" si="12"/>
        <v>29.761159999999997</v>
      </c>
      <c r="N125" s="31">
        <f t="shared" si="13"/>
        <v>119.2906</v>
      </c>
      <c r="O125" s="31">
        <f t="shared" si="14"/>
        <v>122.98</v>
      </c>
      <c r="P125" s="31">
        <f t="shared" si="18"/>
        <v>0.696</v>
      </c>
    </row>
    <row r="126" spans="1:16" ht="61.5" customHeight="1">
      <c r="A126" s="19"/>
      <c r="B126" s="8">
        <v>109</v>
      </c>
      <c r="C126" s="13" t="s">
        <v>122</v>
      </c>
      <c r="D126" s="8">
        <v>1964</v>
      </c>
      <c r="E126" s="8"/>
      <c r="F126" s="8">
        <v>1</v>
      </c>
      <c r="G126" s="16">
        <v>2818.42</v>
      </c>
      <c r="H126" s="16">
        <v>2777.13</v>
      </c>
      <c r="I126" s="16">
        <v>2600.64</v>
      </c>
      <c r="J126" s="9" t="s">
        <v>209</v>
      </c>
      <c r="K126" s="10">
        <v>2000</v>
      </c>
      <c r="L126" s="11">
        <f t="shared" si="11"/>
        <v>1778.8</v>
      </c>
      <c r="M126" s="11">
        <f t="shared" si="12"/>
        <v>24.2</v>
      </c>
      <c r="N126" s="10">
        <f t="shared" si="13"/>
        <v>97</v>
      </c>
      <c r="O126" s="10">
        <f t="shared" si="14"/>
        <v>100</v>
      </c>
      <c r="P126" s="10">
        <f t="shared" si="18"/>
        <v>0.71</v>
      </c>
    </row>
    <row r="127" spans="1:16" ht="56.25">
      <c r="A127" s="19"/>
      <c r="B127" s="8">
        <v>110</v>
      </c>
      <c r="C127" s="13" t="s">
        <v>123</v>
      </c>
      <c r="D127" s="8">
        <v>1967</v>
      </c>
      <c r="E127" s="8"/>
      <c r="F127" s="8">
        <v>1</v>
      </c>
      <c r="G127" s="16">
        <v>3291.36</v>
      </c>
      <c r="H127" s="16">
        <v>2564.76</v>
      </c>
      <c r="I127" s="16">
        <v>2221.31</v>
      </c>
      <c r="J127" s="9" t="s">
        <v>209</v>
      </c>
      <c r="K127" s="10">
        <v>2000</v>
      </c>
      <c r="L127" s="11">
        <f t="shared" si="11"/>
        <v>1778.8</v>
      </c>
      <c r="M127" s="11">
        <f t="shared" si="12"/>
        <v>24.2</v>
      </c>
      <c r="N127" s="10">
        <f t="shared" si="13"/>
        <v>97</v>
      </c>
      <c r="O127" s="10">
        <f t="shared" si="14"/>
        <v>100</v>
      </c>
      <c r="P127" s="10">
        <f t="shared" si="18"/>
        <v>0.608</v>
      </c>
    </row>
    <row r="128" spans="1:16" ht="12.75">
      <c r="A128" s="19"/>
      <c r="B128" s="8">
        <v>111</v>
      </c>
      <c r="C128" s="13" t="s">
        <v>124</v>
      </c>
      <c r="D128" s="8">
        <v>1973</v>
      </c>
      <c r="E128" s="8"/>
      <c r="F128" s="8">
        <v>1</v>
      </c>
      <c r="G128" s="16">
        <v>3319.25</v>
      </c>
      <c r="H128" s="16">
        <v>3319.25</v>
      </c>
      <c r="I128" s="16">
        <v>3074.23</v>
      </c>
      <c r="J128" s="9" t="s">
        <v>50</v>
      </c>
      <c r="K128" s="10">
        <v>700</v>
      </c>
      <c r="L128" s="11">
        <f t="shared" si="11"/>
        <v>622.5799999999999</v>
      </c>
      <c r="M128" s="11">
        <f t="shared" si="12"/>
        <v>8.469999999999999</v>
      </c>
      <c r="N128" s="10">
        <f t="shared" si="13"/>
        <v>33.95</v>
      </c>
      <c r="O128" s="10">
        <f t="shared" si="14"/>
        <v>35</v>
      </c>
      <c r="P128" s="10">
        <f t="shared" si="18"/>
        <v>0.211</v>
      </c>
    </row>
    <row r="129" spans="1:16" ht="56.25">
      <c r="A129" s="19"/>
      <c r="B129" s="8">
        <v>112</v>
      </c>
      <c r="C129" s="13" t="s">
        <v>125</v>
      </c>
      <c r="D129" s="8">
        <v>1968</v>
      </c>
      <c r="E129" s="8"/>
      <c r="F129" s="8">
        <v>1</v>
      </c>
      <c r="G129" s="16">
        <v>3523.11</v>
      </c>
      <c r="H129" s="16">
        <v>3523.11</v>
      </c>
      <c r="I129" s="16">
        <v>3348.11</v>
      </c>
      <c r="J129" s="9" t="s">
        <v>202</v>
      </c>
      <c r="K129" s="10">
        <v>1200</v>
      </c>
      <c r="L129" s="11">
        <f t="shared" si="11"/>
        <v>1067.28</v>
      </c>
      <c r="M129" s="11">
        <f t="shared" si="12"/>
        <v>14.52</v>
      </c>
      <c r="N129" s="10">
        <f t="shared" si="13"/>
        <v>58.2</v>
      </c>
      <c r="O129" s="10">
        <f t="shared" si="14"/>
        <v>60</v>
      </c>
      <c r="P129" s="10">
        <f t="shared" si="18"/>
        <v>0.341</v>
      </c>
    </row>
    <row r="130" spans="1:16" ht="56.25">
      <c r="A130" s="19"/>
      <c r="B130" s="8">
        <v>113</v>
      </c>
      <c r="C130" s="13" t="s">
        <v>126</v>
      </c>
      <c r="D130" s="8">
        <v>1966</v>
      </c>
      <c r="E130" s="8"/>
      <c r="F130" s="8">
        <v>1</v>
      </c>
      <c r="G130" s="16">
        <v>3509.27</v>
      </c>
      <c r="H130" s="16">
        <v>3509.27</v>
      </c>
      <c r="I130" s="16">
        <v>3277.46</v>
      </c>
      <c r="J130" s="9" t="s">
        <v>202</v>
      </c>
      <c r="K130" s="10">
        <v>1200</v>
      </c>
      <c r="L130" s="11">
        <f t="shared" si="11"/>
        <v>1067.28</v>
      </c>
      <c r="M130" s="11">
        <f t="shared" si="12"/>
        <v>14.52</v>
      </c>
      <c r="N130" s="10">
        <f t="shared" si="13"/>
        <v>58.2</v>
      </c>
      <c r="O130" s="10">
        <f t="shared" si="14"/>
        <v>60</v>
      </c>
      <c r="P130" s="10">
        <f aca="true" t="shared" si="19" ref="P130:P167">ROUND(K130/G130,3)</f>
        <v>0.342</v>
      </c>
    </row>
    <row r="131" spans="1:16" ht="56.25">
      <c r="A131" s="19"/>
      <c r="B131" s="8">
        <v>114</v>
      </c>
      <c r="C131" s="13" t="s">
        <v>127</v>
      </c>
      <c r="D131" s="8">
        <v>1966</v>
      </c>
      <c r="E131" s="8"/>
      <c r="F131" s="8">
        <v>1</v>
      </c>
      <c r="G131" s="16">
        <v>3514.12</v>
      </c>
      <c r="H131" s="16">
        <v>3514.12</v>
      </c>
      <c r="I131" s="16">
        <v>3424.78</v>
      </c>
      <c r="J131" s="9" t="s">
        <v>202</v>
      </c>
      <c r="K131" s="10">
        <v>1200</v>
      </c>
      <c r="L131" s="11">
        <f t="shared" si="11"/>
        <v>1067.28</v>
      </c>
      <c r="M131" s="11">
        <f t="shared" si="12"/>
        <v>14.52</v>
      </c>
      <c r="N131" s="10">
        <f t="shared" si="13"/>
        <v>58.2</v>
      </c>
      <c r="O131" s="10">
        <f t="shared" si="14"/>
        <v>60</v>
      </c>
      <c r="P131" s="10">
        <f t="shared" si="19"/>
        <v>0.341</v>
      </c>
    </row>
    <row r="132" spans="1:16" ht="56.25">
      <c r="A132" s="19"/>
      <c r="B132" s="8">
        <v>115</v>
      </c>
      <c r="C132" s="13" t="s">
        <v>128</v>
      </c>
      <c r="D132" s="8">
        <v>1964</v>
      </c>
      <c r="E132" s="8"/>
      <c r="F132" s="8">
        <v>1</v>
      </c>
      <c r="G132" s="16">
        <v>2331.68</v>
      </c>
      <c r="H132" s="16">
        <v>2331.68</v>
      </c>
      <c r="I132" s="16">
        <v>2256.75</v>
      </c>
      <c r="J132" s="9" t="s">
        <v>202</v>
      </c>
      <c r="K132" s="10">
        <v>1100</v>
      </c>
      <c r="L132" s="11">
        <f t="shared" si="11"/>
        <v>978.3399999999999</v>
      </c>
      <c r="M132" s="11">
        <f t="shared" si="12"/>
        <v>13.309999999999999</v>
      </c>
      <c r="N132" s="10">
        <f t="shared" si="13"/>
        <v>53.35</v>
      </c>
      <c r="O132" s="10">
        <f t="shared" si="14"/>
        <v>55</v>
      </c>
      <c r="P132" s="10">
        <f t="shared" si="19"/>
        <v>0.472</v>
      </c>
    </row>
    <row r="133" spans="1:16" ht="56.25">
      <c r="A133" s="19"/>
      <c r="B133" s="8">
        <v>116</v>
      </c>
      <c r="C133" s="13" t="s">
        <v>129</v>
      </c>
      <c r="D133" s="8">
        <v>1953</v>
      </c>
      <c r="E133" s="8"/>
      <c r="F133" s="8">
        <v>2</v>
      </c>
      <c r="G133" s="16">
        <v>1325.68</v>
      </c>
      <c r="H133" s="16">
        <v>877.79</v>
      </c>
      <c r="I133" s="16">
        <v>762.2</v>
      </c>
      <c r="J133" s="9" t="s">
        <v>202</v>
      </c>
      <c r="K133" s="10">
        <v>500</v>
      </c>
      <c r="L133" s="11">
        <f t="shared" si="11"/>
        <v>444.7</v>
      </c>
      <c r="M133" s="11">
        <f t="shared" si="12"/>
        <v>6.05</v>
      </c>
      <c r="N133" s="10">
        <f t="shared" si="13"/>
        <v>24.25</v>
      </c>
      <c r="O133" s="10">
        <f t="shared" si="14"/>
        <v>25</v>
      </c>
      <c r="P133" s="10">
        <f t="shared" si="19"/>
        <v>0.377</v>
      </c>
    </row>
    <row r="134" spans="1:16" ht="67.5">
      <c r="A134" s="19"/>
      <c r="B134" s="8">
        <v>117</v>
      </c>
      <c r="C134" s="13" t="s">
        <v>130</v>
      </c>
      <c r="D134" s="8">
        <v>1970</v>
      </c>
      <c r="E134" s="8"/>
      <c r="F134" s="8">
        <v>1</v>
      </c>
      <c r="G134" s="16">
        <v>3225.94</v>
      </c>
      <c r="H134" s="16">
        <v>2558.12</v>
      </c>
      <c r="I134" s="16">
        <v>2254.69</v>
      </c>
      <c r="J134" s="9" t="s">
        <v>252</v>
      </c>
      <c r="K134" s="10">
        <v>1450</v>
      </c>
      <c r="L134" s="11">
        <f t="shared" si="11"/>
        <v>1289.6299999999999</v>
      </c>
      <c r="M134" s="11">
        <f t="shared" si="12"/>
        <v>17.544999999999998</v>
      </c>
      <c r="N134" s="10">
        <f t="shared" si="13"/>
        <v>70.325</v>
      </c>
      <c r="O134" s="10">
        <f t="shared" si="14"/>
        <v>72.5</v>
      </c>
      <c r="P134" s="10">
        <f aca="true" t="shared" si="20" ref="P134:P139">ROUND(K134/G134,3)</f>
        <v>0.449</v>
      </c>
    </row>
    <row r="135" spans="1:16" ht="67.5">
      <c r="A135" s="19"/>
      <c r="B135" s="8">
        <v>118</v>
      </c>
      <c r="C135" s="13" t="s">
        <v>131</v>
      </c>
      <c r="D135" s="8">
        <v>1991</v>
      </c>
      <c r="E135" s="8"/>
      <c r="F135" s="8">
        <v>1</v>
      </c>
      <c r="G135" s="16">
        <v>3494.04</v>
      </c>
      <c r="H135" s="16">
        <v>3076.2</v>
      </c>
      <c r="I135" s="16">
        <v>2563.28</v>
      </c>
      <c r="J135" s="9" t="s">
        <v>253</v>
      </c>
      <c r="K135" s="10">
        <v>2450</v>
      </c>
      <c r="L135" s="11">
        <f t="shared" si="11"/>
        <v>2179.0299999999997</v>
      </c>
      <c r="M135" s="11">
        <f t="shared" si="12"/>
        <v>29.645</v>
      </c>
      <c r="N135" s="10">
        <f t="shared" si="13"/>
        <v>118.825</v>
      </c>
      <c r="O135" s="10">
        <f t="shared" si="14"/>
        <v>122.5</v>
      </c>
      <c r="P135" s="10">
        <f t="shared" si="20"/>
        <v>0.701</v>
      </c>
    </row>
    <row r="136" spans="1:16" ht="12.75">
      <c r="A136" s="19"/>
      <c r="B136" s="8">
        <v>119</v>
      </c>
      <c r="C136" s="13" t="s">
        <v>132</v>
      </c>
      <c r="D136" s="8">
        <v>1958</v>
      </c>
      <c r="E136" s="8"/>
      <c r="F136" s="8">
        <v>3</v>
      </c>
      <c r="G136" s="16">
        <v>1132.76</v>
      </c>
      <c r="H136" s="16">
        <v>1132.76</v>
      </c>
      <c r="I136" s="16">
        <v>1058.68</v>
      </c>
      <c r="J136" s="9" t="s">
        <v>50</v>
      </c>
      <c r="K136" s="10">
        <v>700</v>
      </c>
      <c r="L136" s="11">
        <f t="shared" si="11"/>
        <v>622.5799999999999</v>
      </c>
      <c r="M136" s="11">
        <f t="shared" si="12"/>
        <v>8.469999999999999</v>
      </c>
      <c r="N136" s="10">
        <f t="shared" si="13"/>
        <v>33.95</v>
      </c>
      <c r="O136" s="10">
        <f t="shared" si="14"/>
        <v>35</v>
      </c>
      <c r="P136" s="10">
        <f t="shared" si="20"/>
        <v>0.618</v>
      </c>
    </row>
    <row r="137" spans="1:16" ht="12.75">
      <c r="A137" s="19"/>
      <c r="B137" s="8">
        <v>120</v>
      </c>
      <c r="C137" s="13" t="s">
        <v>133</v>
      </c>
      <c r="D137" s="8">
        <v>1961</v>
      </c>
      <c r="E137" s="8"/>
      <c r="F137" s="8">
        <v>1</v>
      </c>
      <c r="G137" s="16">
        <v>2479.32</v>
      </c>
      <c r="H137" s="16">
        <v>2479.32</v>
      </c>
      <c r="I137" s="16">
        <v>2394.11</v>
      </c>
      <c r="J137" s="9" t="s">
        <v>50</v>
      </c>
      <c r="K137" s="10">
        <v>689.65</v>
      </c>
      <c r="L137" s="11">
        <f t="shared" si="11"/>
        <v>613.3747099999999</v>
      </c>
      <c r="M137" s="11">
        <f t="shared" si="12"/>
        <v>8.344764999999999</v>
      </c>
      <c r="N137" s="10">
        <f t="shared" si="13"/>
        <v>33.448025</v>
      </c>
      <c r="O137" s="10">
        <f t="shared" si="14"/>
        <v>34.4825</v>
      </c>
      <c r="P137" s="10">
        <f t="shared" si="20"/>
        <v>0.278</v>
      </c>
    </row>
    <row r="138" spans="1:16" ht="56.25">
      <c r="A138" s="19"/>
      <c r="B138" s="8">
        <v>121</v>
      </c>
      <c r="C138" s="13" t="s">
        <v>134</v>
      </c>
      <c r="D138" s="8">
        <v>1988</v>
      </c>
      <c r="E138" s="8"/>
      <c r="F138" s="8">
        <v>1</v>
      </c>
      <c r="G138" s="16">
        <v>6667.14</v>
      </c>
      <c r="H138" s="16">
        <v>6407.7</v>
      </c>
      <c r="I138" s="16">
        <v>5640.06</v>
      </c>
      <c r="J138" s="9" t="s">
        <v>254</v>
      </c>
      <c r="K138" s="10">
        <v>1700</v>
      </c>
      <c r="L138" s="11">
        <f t="shared" si="11"/>
        <v>1511.98</v>
      </c>
      <c r="M138" s="11">
        <f t="shared" si="12"/>
        <v>20.57</v>
      </c>
      <c r="N138" s="10">
        <f t="shared" si="13"/>
        <v>82.45</v>
      </c>
      <c r="O138" s="10">
        <f t="shared" si="14"/>
        <v>85</v>
      </c>
      <c r="P138" s="10">
        <f t="shared" si="20"/>
        <v>0.255</v>
      </c>
    </row>
    <row r="139" spans="1:16" ht="56.25">
      <c r="A139" s="19"/>
      <c r="B139" s="8">
        <v>122</v>
      </c>
      <c r="C139" s="13" t="s">
        <v>135</v>
      </c>
      <c r="D139" s="8">
        <v>1972</v>
      </c>
      <c r="E139" s="8"/>
      <c r="F139" s="8">
        <v>1</v>
      </c>
      <c r="G139" s="16">
        <v>3369.72</v>
      </c>
      <c r="H139" s="16">
        <v>2651.58</v>
      </c>
      <c r="I139" s="16">
        <v>2543.22</v>
      </c>
      <c r="J139" s="9" t="s">
        <v>254</v>
      </c>
      <c r="K139" s="10">
        <v>1200</v>
      </c>
      <c r="L139" s="11">
        <f t="shared" si="11"/>
        <v>1067.28</v>
      </c>
      <c r="M139" s="11">
        <f t="shared" si="12"/>
        <v>14.52</v>
      </c>
      <c r="N139" s="10">
        <f t="shared" si="13"/>
        <v>58.2</v>
      </c>
      <c r="O139" s="10">
        <f t="shared" si="14"/>
        <v>60</v>
      </c>
      <c r="P139" s="10">
        <f t="shared" si="20"/>
        <v>0.356</v>
      </c>
    </row>
    <row r="140" spans="1:16" ht="12.75">
      <c r="A140" s="19"/>
      <c r="B140" s="8">
        <v>123</v>
      </c>
      <c r="C140" s="13" t="s">
        <v>136</v>
      </c>
      <c r="D140" s="8">
        <v>1965</v>
      </c>
      <c r="E140" s="8"/>
      <c r="F140" s="8">
        <v>1</v>
      </c>
      <c r="G140" s="16">
        <v>2815.58</v>
      </c>
      <c r="H140" s="16">
        <v>2661.93</v>
      </c>
      <c r="I140" s="16">
        <v>2670.35</v>
      </c>
      <c r="J140" s="9" t="s">
        <v>50</v>
      </c>
      <c r="K140" s="10">
        <v>900</v>
      </c>
      <c r="L140" s="11">
        <f t="shared" si="11"/>
        <v>800.4599999999999</v>
      </c>
      <c r="M140" s="11">
        <f t="shared" si="12"/>
        <v>10.89</v>
      </c>
      <c r="N140" s="10">
        <f t="shared" si="13"/>
        <v>43.65</v>
      </c>
      <c r="O140" s="10">
        <f t="shared" si="14"/>
        <v>45</v>
      </c>
      <c r="P140" s="10">
        <f t="shared" si="19"/>
        <v>0.32</v>
      </c>
    </row>
    <row r="141" spans="1:16" ht="12.75">
      <c r="A141" s="19"/>
      <c r="B141" s="8">
        <v>124</v>
      </c>
      <c r="C141" s="13" t="s">
        <v>137</v>
      </c>
      <c r="D141" s="8">
        <v>1962</v>
      </c>
      <c r="E141" s="8"/>
      <c r="F141" s="8">
        <v>1</v>
      </c>
      <c r="G141" s="16">
        <v>2804.44</v>
      </c>
      <c r="H141" s="16">
        <v>2804.44</v>
      </c>
      <c r="I141" s="16">
        <v>2663.06</v>
      </c>
      <c r="J141" s="9" t="s">
        <v>50</v>
      </c>
      <c r="K141" s="10">
        <v>800</v>
      </c>
      <c r="L141" s="11">
        <f t="shared" si="11"/>
        <v>711.52</v>
      </c>
      <c r="M141" s="11">
        <f t="shared" si="12"/>
        <v>9.68</v>
      </c>
      <c r="N141" s="10">
        <f t="shared" si="13"/>
        <v>38.800000000000004</v>
      </c>
      <c r="O141" s="10">
        <f t="shared" si="14"/>
        <v>40</v>
      </c>
      <c r="P141" s="10">
        <f aca="true" t="shared" si="21" ref="P141:P147">ROUND(K141/G141,3)</f>
        <v>0.285</v>
      </c>
    </row>
    <row r="142" spans="1:16" ht="56.25">
      <c r="A142" s="19"/>
      <c r="B142" s="8">
        <v>125</v>
      </c>
      <c r="C142" s="13" t="s">
        <v>138</v>
      </c>
      <c r="D142" s="8">
        <v>1968</v>
      </c>
      <c r="E142" s="8"/>
      <c r="F142" s="8">
        <v>1</v>
      </c>
      <c r="G142" s="16">
        <v>3507.31</v>
      </c>
      <c r="H142" s="16">
        <v>3507.31</v>
      </c>
      <c r="I142" s="16">
        <v>3194.19</v>
      </c>
      <c r="J142" s="9" t="s">
        <v>254</v>
      </c>
      <c r="K142" s="10">
        <v>1200</v>
      </c>
      <c r="L142" s="11">
        <f t="shared" si="11"/>
        <v>1067.28</v>
      </c>
      <c r="M142" s="11">
        <f t="shared" si="12"/>
        <v>14.52</v>
      </c>
      <c r="N142" s="10">
        <f t="shared" si="13"/>
        <v>58.2</v>
      </c>
      <c r="O142" s="10">
        <f t="shared" si="14"/>
        <v>60</v>
      </c>
      <c r="P142" s="10">
        <f t="shared" si="21"/>
        <v>0.342</v>
      </c>
    </row>
    <row r="143" spans="1:16" ht="56.25">
      <c r="A143" s="19"/>
      <c r="B143" s="8">
        <v>126</v>
      </c>
      <c r="C143" s="13" t="s">
        <v>139</v>
      </c>
      <c r="D143" s="8">
        <v>1988</v>
      </c>
      <c r="E143" s="8"/>
      <c r="F143" s="8">
        <v>1</v>
      </c>
      <c r="G143" s="16">
        <v>3300.12</v>
      </c>
      <c r="H143" s="16">
        <v>3300.12</v>
      </c>
      <c r="I143" s="16">
        <v>2819.52</v>
      </c>
      <c r="J143" s="9" t="s">
        <v>254</v>
      </c>
      <c r="K143" s="10">
        <v>1200</v>
      </c>
      <c r="L143" s="11">
        <f t="shared" si="11"/>
        <v>1067.28</v>
      </c>
      <c r="M143" s="11">
        <f t="shared" si="12"/>
        <v>14.52</v>
      </c>
      <c r="N143" s="10">
        <f t="shared" si="13"/>
        <v>58.2</v>
      </c>
      <c r="O143" s="10">
        <f t="shared" si="14"/>
        <v>60</v>
      </c>
      <c r="P143" s="10">
        <f t="shared" si="21"/>
        <v>0.364</v>
      </c>
    </row>
    <row r="144" spans="1:16" ht="56.25">
      <c r="A144" s="19"/>
      <c r="B144" s="8">
        <v>127</v>
      </c>
      <c r="C144" s="13" t="s">
        <v>140</v>
      </c>
      <c r="D144" s="8">
        <v>1993</v>
      </c>
      <c r="E144" s="8"/>
      <c r="F144" s="8">
        <v>1</v>
      </c>
      <c r="G144" s="16">
        <v>3381.35</v>
      </c>
      <c r="H144" s="16">
        <v>2868.35</v>
      </c>
      <c r="I144" s="16">
        <v>2454.05</v>
      </c>
      <c r="J144" s="9" t="s">
        <v>254</v>
      </c>
      <c r="K144" s="10">
        <v>1200</v>
      </c>
      <c r="L144" s="11">
        <f t="shared" si="11"/>
        <v>1067.28</v>
      </c>
      <c r="M144" s="11">
        <f t="shared" si="12"/>
        <v>14.52</v>
      </c>
      <c r="N144" s="10">
        <f t="shared" si="13"/>
        <v>58.2</v>
      </c>
      <c r="O144" s="10">
        <f t="shared" si="14"/>
        <v>60</v>
      </c>
      <c r="P144" s="10">
        <f t="shared" si="21"/>
        <v>0.355</v>
      </c>
    </row>
    <row r="145" spans="1:16" ht="12.75">
      <c r="A145" s="19"/>
      <c r="B145" s="8">
        <v>128</v>
      </c>
      <c r="C145" s="13" t="s">
        <v>141</v>
      </c>
      <c r="D145" s="8">
        <v>1992</v>
      </c>
      <c r="E145" s="8"/>
      <c r="F145" s="8">
        <v>1</v>
      </c>
      <c r="G145" s="16">
        <v>3789.35</v>
      </c>
      <c r="H145" s="16">
        <v>3751.56</v>
      </c>
      <c r="I145" s="16">
        <v>2705.35</v>
      </c>
      <c r="J145" s="9" t="s">
        <v>50</v>
      </c>
      <c r="K145" s="10">
        <v>900</v>
      </c>
      <c r="L145" s="11">
        <f t="shared" si="11"/>
        <v>800.4599999999999</v>
      </c>
      <c r="M145" s="11">
        <f t="shared" si="12"/>
        <v>10.89</v>
      </c>
      <c r="N145" s="10">
        <f t="shared" si="13"/>
        <v>43.65</v>
      </c>
      <c r="O145" s="10">
        <f t="shared" si="14"/>
        <v>45</v>
      </c>
      <c r="P145" s="10">
        <f t="shared" si="21"/>
        <v>0.238</v>
      </c>
    </row>
    <row r="146" spans="1:16" ht="67.5">
      <c r="A146" s="19"/>
      <c r="B146" s="8">
        <v>129</v>
      </c>
      <c r="C146" s="13" t="s">
        <v>142</v>
      </c>
      <c r="D146" s="8">
        <v>1959</v>
      </c>
      <c r="E146" s="8"/>
      <c r="F146" s="8">
        <v>2</v>
      </c>
      <c r="G146" s="16">
        <v>1445.42</v>
      </c>
      <c r="H146" s="16">
        <v>1445.42</v>
      </c>
      <c r="I146" s="16">
        <v>1210.95</v>
      </c>
      <c r="J146" s="9" t="s">
        <v>207</v>
      </c>
      <c r="K146" s="10">
        <v>600</v>
      </c>
      <c r="L146" s="11">
        <f t="shared" si="11"/>
        <v>533.64</v>
      </c>
      <c r="M146" s="11">
        <f t="shared" si="12"/>
        <v>7.26</v>
      </c>
      <c r="N146" s="10">
        <f t="shared" si="13"/>
        <v>29.1</v>
      </c>
      <c r="O146" s="10">
        <f t="shared" si="14"/>
        <v>30</v>
      </c>
      <c r="P146" s="10">
        <f t="shared" si="21"/>
        <v>0.415</v>
      </c>
    </row>
    <row r="147" spans="1:16" ht="12.75">
      <c r="A147" s="19"/>
      <c r="B147" s="8">
        <v>130</v>
      </c>
      <c r="C147" s="13" t="s">
        <v>143</v>
      </c>
      <c r="D147" s="8">
        <v>1972</v>
      </c>
      <c r="E147" s="8"/>
      <c r="F147" s="8">
        <v>1</v>
      </c>
      <c r="G147" s="16">
        <v>3355.97</v>
      </c>
      <c r="H147" s="16">
        <v>2670.12</v>
      </c>
      <c r="I147" s="16">
        <v>2670.12</v>
      </c>
      <c r="J147" s="9" t="s">
        <v>50</v>
      </c>
      <c r="K147" s="10">
        <v>900</v>
      </c>
      <c r="L147" s="11">
        <f aca="true" t="shared" si="22" ref="L147:L188">K147*0.8894</f>
        <v>800.4599999999999</v>
      </c>
      <c r="M147" s="11">
        <f aca="true" t="shared" si="23" ref="M147:M188">K147*0.0121</f>
        <v>10.89</v>
      </c>
      <c r="N147" s="10">
        <f aca="true" t="shared" si="24" ref="N147:N188">K147*0.0485</f>
        <v>43.65</v>
      </c>
      <c r="O147" s="10">
        <f aca="true" t="shared" si="25" ref="O147:O188">K147*0.05</f>
        <v>45</v>
      </c>
      <c r="P147" s="10">
        <f t="shared" si="21"/>
        <v>0.268</v>
      </c>
    </row>
    <row r="148" spans="1:16" ht="12.75">
      <c r="A148" s="19"/>
      <c r="B148" s="8">
        <v>131</v>
      </c>
      <c r="C148" s="13" t="s">
        <v>201</v>
      </c>
      <c r="D148" s="8">
        <v>1961</v>
      </c>
      <c r="E148" s="8"/>
      <c r="F148" s="8">
        <v>1</v>
      </c>
      <c r="G148" s="16">
        <v>1261.1</v>
      </c>
      <c r="H148" s="16">
        <v>1261.1</v>
      </c>
      <c r="I148" s="16">
        <v>1047.09</v>
      </c>
      <c r="J148" s="9" t="s">
        <v>50</v>
      </c>
      <c r="K148" s="10">
        <v>600</v>
      </c>
      <c r="L148" s="11">
        <f t="shared" si="22"/>
        <v>533.64</v>
      </c>
      <c r="M148" s="11">
        <f t="shared" si="23"/>
        <v>7.26</v>
      </c>
      <c r="N148" s="10">
        <f t="shared" si="24"/>
        <v>29.1</v>
      </c>
      <c r="O148" s="10">
        <f t="shared" si="25"/>
        <v>30</v>
      </c>
      <c r="P148" s="10">
        <f t="shared" si="19"/>
        <v>0.476</v>
      </c>
    </row>
    <row r="149" spans="1:16" ht="12.75">
      <c r="A149" s="19"/>
      <c r="B149" s="8">
        <v>132</v>
      </c>
      <c r="C149" s="13" t="s">
        <v>144</v>
      </c>
      <c r="D149" s="8">
        <v>1993</v>
      </c>
      <c r="E149" s="8"/>
      <c r="F149" s="8">
        <v>1</v>
      </c>
      <c r="G149" s="16">
        <v>3806.58</v>
      </c>
      <c r="H149" s="16">
        <v>3794.04</v>
      </c>
      <c r="I149" s="16">
        <v>3134.04</v>
      </c>
      <c r="J149" s="9" t="s">
        <v>50</v>
      </c>
      <c r="K149" s="10">
        <v>900</v>
      </c>
      <c r="L149" s="11">
        <f t="shared" si="22"/>
        <v>800.4599999999999</v>
      </c>
      <c r="M149" s="11">
        <f t="shared" si="23"/>
        <v>10.89</v>
      </c>
      <c r="N149" s="10">
        <f t="shared" si="24"/>
        <v>43.65</v>
      </c>
      <c r="O149" s="10">
        <f t="shared" si="25"/>
        <v>45</v>
      </c>
      <c r="P149" s="10">
        <f t="shared" si="19"/>
        <v>0.236</v>
      </c>
    </row>
    <row r="150" spans="1:16" ht="12.75">
      <c r="A150" s="19"/>
      <c r="B150" s="8">
        <v>133</v>
      </c>
      <c r="C150" s="13" t="s">
        <v>191</v>
      </c>
      <c r="D150" s="8">
        <v>1968</v>
      </c>
      <c r="E150" s="8"/>
      <c r="F150" s="8">
        <v>1</v>
      </c>
      <c r="G150" s="16">
        <v>3518.19</v>
      </c>
      <c r="H150" s="16">
        <v>2892</v>
      </c>
      <c r="I150" s="16">
        <v>2602.09</v>
      </c>
      <c r="J150" s="9" t="s">
        <v>50</v>
      </c>
      <c r="K150" s="10">
        <v>800</v>
      </c>
      <c r="L150" s="11">
        <f t="shared" si="22"/>
        <v>711.52</v>
      </c>
      <c r="M150" s="11">
        <f t="shared" si="23"/>
        <v>9.68</v>
      </c>
      <c r="N150" s="10">
        <f t="shared" si="24"/>
        <v>38.800000000000004</v>
      </c>
      <c r="O150" s="10">
        <f t="shared" si="25"/>
        <v>40</v>
      </c>
      <c r="P150" s="10">
        <f t="shared" si="19"/>
        <v>0.227</v>
      </c>
    </row>
    <row r="151" spans="1:16" s="21" customFormat="1" ht="68.25" customHeight="1">
      <c r="A151" s="19"/>
      <c r="B151" s="8">
        <v>134</v>
      </c>
      <c r="C151" s="13" t="s">
        <v>147</v>
      </c>
      <c r="D151" s="8">
        <v>1949</v>
      </c>
      <c r="E151" s="8"/>
      <c r="F151" s="8">
        <v>4</v>
      </c>
      <c r="G151" s="16">
        <v>1576.83</v>
      </c>
      <c r="H151" s="16">
        <v>1085.51</v>
      </c>
      <c r="I151" s="16">
        <v>1085.51</v>
      </c>
      <c r="J151" s="13" t="s">
        <v>148</v>
      </c>
      <c r="K151" s="10">
        <v>2150</v>
      </c>
      <c r="L151" s="11">
        <f t="shared" si="22"/>
        <v>1912.21</v>
      </c>
      <c r="M151" s="11">
        <f t="shared" si="23"/>
        <v>26.015</v>
      </c>
      <c r="N151" s="10">
        <f t="shared" si="24"/>
        <v>104.275</v>
      </c>
      <c r="O151" s="10">
        <f t="shared" si="25"/>
        <v>107.5</v>
      </c>
      <c r="P151" s="10">
        <f t="shared" si="19"/>
        <v>1.363</v>
      </c>
    </row>
    <row r="152" spans="1:16" s="33" customFormat="1" ht="52.5">
      <c r="A152" s="26"/>
      <c r="B152" s="8">
        <v>135</v>
      </c>
      <c r="C152" s="28" t="s">
        <v>149</v>
      </c>
      <c r="D152" s="27">
        <v>1969</v>
      </c>
      <c r="E152" s="27"/>
      <c r="F152" s="27">
        <v>1</v>
      </c>
      <c r="G152" s="29">
        <v>3461.04</v>
      </c>
      <c r="H152" s="29">
        <v>3461.04</v>
      </c>
      <c r="I152" s="29">
        <v>3461.04</v>
      </c>
      <c r="J152" s="28" t="s">
        <v>263</v>
      </c>
      <c r="K152" s="31">
        <v>2600</v>
      </c>
      <c r="L152" s="32">
        <f t="shared" si="22"/>
        <v>2312.44</v>
      </c>
      <c r="M152" s="32">
        <f t="shared" si="23"/>
        <v>31.46</v>
      </c>
      <c r="N152" s="31">
        <f t="shared" si="24"/>
        <v>126.10000000000001</v>
      </c>
      <c r="O152" s="31">
        <f t="shared" si="25"/>
        <v>130</v>
      </c>
      <c r="P152" s="31">
        <f t="shared" si="19"/>
        <v>0.751</v>
      </c>
    </row>
    <row r="153" spans="1:16" s="21" customFormat="1" ht="45">
      <c r="A153" s="19"/>
      <c r="B153" s="8">
        <v>136</v>
      </c>
      <c r="C153" s="13" t="s">
        <v>151</v>
      </c>
      <c r="D153" s="8">
        <v>1964</v>
      </c>
      <c r="E153" s="8"/>
      <c r="F153" s="8">
        <v>3</v>
      </c>
      <c r="G153" s="16">
        <v>3495.84</v>
      </c>
      <c r="H153" s="16">
        <v>3495.84</v>
      </c>
      <c r="I153" s="16">
        <v>3495.84</v>
      </c>
      <c r="J153" s="13" t="s">
        <v>150</v>
      </c>
      <c r="K153" s="10">
        <v>2500</v>
      </c>
      <c r="L153" s="11">
        <f t="shared" si="22"/>
        <v>2223.5</v>
      </c>
      <c r="M153" s="11">
        <f t="shared" si="23"/>
        <v>30.25</v>
      </c>
      <c r="N153" s="10">
        <f t="shared" si="24"/>
        <v>121.25</v>
      </c>
      <c r="O153" s="10">
        <f t="shared" si="25"/>
        <v>125</v>
      </c>
      <c r="P153" s="10">
        <f t="shared" si="19"/>
        <v>0.715</v>
      </c>
    </row>
    <row r="154" spans="1:16" s="21" customFormat="1" ht="45">
      <c r="A154" s="19"/>
      <c r="B154" s="8">
        <v>137</v>
      </c>
      <c r="C154" s="13" t="s">
        <v>152</v>
      </c>
      <c r="D154" s="8">
        <v>1955</v>
      </c>
      <c r="E154" s="8"/>
      <c r="F154" s="8">
        <v>3</v>
      </c>
      <c r="G154" s="16">
        <v>3630.18</v>
      </c>
      <c r="H154" s="16">
        <v>3630.18</v>
      </c>
      <c r="I154" s="16">
        <v>3630.18</v>
      </c>
      <c r="J154" s="13" t="s">
        <v>233</v>
      </c>
      <c r="K154" s="10">
        <v>4400</v>
      </c>
      <c r="L154" s="11">
        <f t="shared" si="22"/>
        <v>3913.3599999999997</v>
      </c>
      <c r="M154" s="11">
        <f t="shared" si="23"/>
        <v>53.239999999999995</v>
      </c>
      <c r="N154" s="10">
        <f t="shared" si="24"/>
        <v>213.4</v>
      </c>
      <c r="O154" s="10">
        <f t="shared" si="25"/>
        <v>220</v>
      </c>
      <c r="P154" s="10">
        <f t="shared" si="19"/>
        <v>1.212</v>
      </c>
    </row>
    <row r="155" spans="1:16" s="21" customFormat="1" ht="45">
      <c r="A155" s="19"/>
      <c r="B155" s="8">
        <v>138</v>
      </c>
      <c r="C155" s="13" t="s">
        <v>154</v>
      </c>
      <c r="D155" s="8">
        <v>1954</v>
      </c>
      <c r="E155" s="8"/>
      <c r="F155" s="8">
        <v>3</v>
      </c>
      <c r="G155" s="16">
        <v>1601.51</v>
      </c>
      <c r="H155" s="16">
        <v>1517.41</v>
      </c>
      <c r="I155" s="16">
        <v>1571.41</v>
      </c>
      <c r="J155" s="13" t="s">
        <v>233</v>
      </c>
      <c r="K155" s="10">
        <v>2750</v>
      </c>
      <c r="L155" s="11">
        <f t="shared" si="22"/>
        <v>2445.85</v>
      </c>
      <c r="M155" s="11">
        <f t="shared" si="23"/>
        <v>33.275</v>
      </c>
      <c r="N155" s="10">
        <f t="shared" si="24"/>
        <v>133.375</v>
      </c>
      <c r="O155" s="10">
        <f t="shared" si="25"/>
        <v>137.5</v>
      </c>
      <c r="P155" s="10">
        <f t="shared" si="19"/>
        <v>1.717</v>
      </c>
    </row>
    <row r="156" spans="1:16" s="21" customFormat="1" ht="45">
      <c r="A156" s="19"/>
      <c r="B156" s="8">
        <v>139</v>
      </c>
      <c r="C156" s="13" t="s">
        <v>155</v>
      </c>
      <c r="D156" s="8">
        <v>1948</v>
      </c>
      <c r="E156" s="8"/>
      <c r="F156" s="8">
        <v>3</v>
      </c>
      <c r="G156" s="16">
        <v>1092.98</v>
      </c>
      <c r="H156" s="16">
        <v>994.79</v>
      </c>
      <c r="I156" s="16">
        <v>994.79</v>
      </c>
      <c r="J156" s="13" t="s">
        <v>232</v>
      </c>
      <c r="K156" s="10">
        <v>300</v>
      </c>
      <c r="L156" s="11">
        <f t="shared" si="22"/>
        <v>266.82</v>
      </c>
      <c r="M156" s="11">
        <f t="shared" si="23"/>
        <v>3.63</v>
      </c>
      <c r="N156" s="10">
        <f t="shared" si="24"/>
        <v>14.55</v>
      </c>
      <c r="O156" s="10">
        <f t="shared" si="25"/>
        <v>15</v>
      </c>
      <c r="P156" s="10">
        <f t="shared" si="19"/>
        <v>0.274</v>
      </c>
    </row>
    <row r="157" spans="1:16" s="21" customFormat="1" ht="45">
      <c r="A157" s="19"/>
      <c r="B157" s="8">
        <v>140</v>
      </c>
      <c r="C157" s="13" t="s">
        <v>156</v>
      </c>
      <c r="D157" s="8">
        <v>1948</v>
      </c>
      <c r="E157" s="8"/>
      <c r="F157" s="8">
        <v>3</v>
      </c>
      <c r="G157" s="16">
        <v>557.97</v>
      </c>
      <c r="H157" s="16">
        <v>481.82</v>
      </c>
      <c r="I157" s="16">
        <v>481.82</v>
      </c>
      <c r="J157" s="13" t="s">
        <v>232</v>
      </c>
      <c r="K157" s="10">
        <v>200</v>
      </c>
      <c r="L157" s="11">
        <f t="shared" si="22"/>
        <v>177.88</v>
      </c>
      <c r="M157" s="11">
        <f t="shared" si="23"/>
        <v>2.42</v>
      </c>
      <c r="N157" s="10">
        <f t="shared" si="24"/>
        <v>9.700000000000001</v>
      </c>
      <c r="O157" s="10">
        <f t="shared" si="25"/>
        <v>10</v>
      </c>
      <c r="P157" s="10">
        <f t="shared" si="19"/>
        <v>0.358</v>
      </c>
    </row>
    <row r="158" spans="1:16" s="21" customFormat="1" ht="45">
      <c r="A158" s="19"/>
      <c r="B158" s="8">
        <v>141</v>
      </c>
      <c r="C158" s="13" t="s">
        <v>157</v>
      </c>
      <c r="D158" s="8">
        <v>1948</v>
      </c>
      <c r="E158" s="8"/>
      <c r="F158" s="8">
        <v>3</v>
      </c>
      <c r="G158" s="16">
        <v>566.97</v>
      </c>
      <c r="H158" s="16">
        <v>566.97</v>
      </c>
      <c r="I158" s="16">
        <v>566.97</v>
      </c>
      <c r="J158" s="13" t="s">
        <v>232</v>
      </c>
      <c r="K158" s="10">
        <v>200</v>
      </c>
      <c r="L158" s="11">
        <f t="shared" si="22"/>
        <v>177.88</v>
      </c>
      <c r="M158" s="11">
        <f t="shared" si="23"/>
        <v>2.42</v>
      </c>
      <c r="N158" s="10">
        <f t="shared" si="24"/>
        <v>9.700000000000001</v>
      </c>
      <c r="O158" s="10">
        <f t="shared" si="25"/>
        <v>10</v>
      </c>
      <c r="P158" s="10">
        <f t="shared" si="19"/>
        <v>0.353</v>
      </c>
    </row>
    <row r="159" spans="1:16" s="21" customFormat="1" ht="45">
      <c r="A159" s="19"/>
      <c r="B159" s="8">
        <v>142</v>
      </c>
      <c r="C159" s="13" t="s">
        <v>158</v>
      </c>
      <c r="D159" s="8">
        <v>1948</v>
      </c>
      <c r="E159" s="8"/>
      <c r="F159" s="8">
        <v>3</v>
      </c>
      <c r="G159" s="16">
        <v>1088.07</v>
      </c>
      <c r="H159" s="16">
        <v>1088.07</v>
      </c>
      <c r="I159" s="16">
        <v>1088.07</v>
      </c>
      <c r="J159" s="13" t="s">
        <v>232</v>
      </c>
      <c r="K159" s="10">
        <v>300</v>
      </c>
      <c r="L159" s="11">
        <f t="shared" si="22"/>
        <v>266.82</v>
      </c>
      <c r="M159" s="11">
        <f t="shared" si="23"/>
        <v>3.63</v>
      </c>
      <c r="N159" s="10">
        <f t="shared" si="24"/>
        <v>14.55</v>
      </c>
      <c r="O159" s="10">
        <f t="shared" si="25"/>
        <v>15</v>
      </c>
      <c r="P159" s="10">
        <f t="shared" si="19"/>
        <v>0.276</v>
      </c>
    </row>
    <row r="160" spans="2:16" s="21" customFormat="1" ht="45">
      <c r="B160" s="8">
        <v>143</v>
      </c>
      <c r="C160" s="13" t="s">
        <v>159</v>
      </c>
      <c r="D160" s="8">
        <v>1949</v>
      </c>
      <c r="E160" s="8"/>
      <c r="F160" s="8">
        <v>3</v>
      </c>
      <c r="G160" s="16">
        <v>579.09</v>
      </c>
      <c r="H160" s="16">
        <v>579.09</v>
      </c>
      <c r="I160" s="16">
        <v>579.09</v>
      </c>
      <c r="J160" s="13" t="s">
        <v>232</v>
      </c>
      <c r="K160" s="10">
        <v>200</v>
      </c>
      <c r="L160" s="11">
        <f t="shared" si="22"/>
        <v>177.88</v>
      </c>
      <c r="M160" s="11">
        <f t="shared" si="23"/>
        <v>2.42</v>
      </c>
      <c r="N160" s="10">
        <f t="shared" si="24"/>
        <v>9.700000000000001</v>
      </c>
      <c r="O160" s="10">
        <f t="shared" si="25"/>
        <v>10</v>
      </c>
      <c r="P160" s="10">
        <f t="shared" si="19"/>
        <v>0.345</v>
      </c>
    </row>
    <row r="161" spans="1:16" s="21" customFormat="1" ht="33.75">
      <c r="A161" s="19"/>
      <c r="B161" s="8">
        <v>144</v>
      </c>
      <c r="C161" s="13" t="s">
        <v>160</v>
      </c>
      <c r="D161" s="8">
        <v>1950</v>
      </c>
      <c r="E161" s="8"/>
      <c r="F161" s="8">
        <v>3</v>
      </c>
      <c r="G161" s="16">
        <v>1102.19</v>
      </c>
      <c r="H161" s="16">
        <v>1102.19</v>
      </c>
      <c r="I161" s="16">
        <v>1102.19</v>
      </c>
      <c r="J161" s="13" t="s">
        <v>153</v>
      </c>
      <c r="K161" s="10">
        <v>1900</v>
      </c>
      <c r="L161" s="11">
        <f t="shared" si="22"/>
        <v>1689.86</v>
      </c>
      <c r="M161" s="11">
        <f t="shared" si="23"/>
        <v>22.99</v>
      </c>
      <c r="N161" s="10">
        <f t="shared" si="24"/>
        <v>92.15</v>
      </c>
      <c r="O161" s="10">
        <f t="shared" si="25"/>
        <v>95</v>
      </c>
      <c r="P161" s="10">
        <f t="shared" si="19"/>
        <v>1.724</v>
      </c>
    </row>
    <row r="162" spans="1:16" s="21" customFormat="1" ht="45">
      <c r="A162" s="19"/>
      <c r="B162" s="8">
        <v>145</v>
      </c>
      <c r="C162" s="13" t="s">
        <v>161</v>
      </c>
      <c r="D162" s="8">
        <v>1947</v>
      </c>
      <c r="E162" s="8"/>
      <c r="F162" s="8">
        <v>3</v>
      </c>
      <c r="G162" s="16">
        <v>863.04</v>
      </c>
      <c r="H162" s="16">
        <v>863.04</v>
      </c>
      <c r="I162" s="16">
        <v>863.04</v>
      </c>
      <c r="J162" s="13" t="s">
        <v>232</v>
      </c>
      <c r="K162" s="10">
        <v>300</v>
      </c>
      <c r="L162" s="11">
        <f t="shared" si="22"/>
        <v>266.82</v>
      </c>
      <c r="M162" s="11">
        <f t="shared" si="23"/>
        <v>3.63</v>
      </c>
      <c r="N162" s="10">
        <f t="shared" si="24"/>
        <v>14.55</v>
      </c>
      <c r="O162" s="10">
        <f t="shared" si="25"/>
        <v>15</v>
      </c>
      <c r="P162" s="10">
        <f t="shared" si="19"/>
        <v>0.348</v>
      </c>
    </row>
    <row r="163" spans="1:16" s="21" customFormat="1" ht="45">
      <c r="A163" s="19"/>
      <c r="B163" s="8">
        <v>146</v>
      </c>
      <c r="C163" s="13" t="s">
        <v>221</v>
      </c>
      <c r="D163" s="8">
        <v>1968</v>
      </c>
      <c r="E163" s="8"/>
      <c r="F163" s="8">
        <v>1</v>
      </c>
      <c r="G163" s="16">
        <v>3250.46</v>
      </c>
      <c r="H163" s="16">
        <v>2521.9</v>
      </c>
      <c r="I163" s="16">
        <v>2521.9</v>
      </c>
      <c r="J163" s="13" t="s">
        <v>229</v>
      </c>
      <c r="K163" s="10">
        <v>2900</v>
      </c>
      <c r="L163" s="11">
        <f t="shared" si="22"/>
        <v>2579.2599999999998</v>
      </c>
      <c r="M163" s="11">
        <f t="shared" si="23"/>
        <v>35.089999999999996</v>
      </c>
      <c r="N163" s="10">
        <f t="shared" si="24"/>
        <v>140.65</v>
      </c>
      <c r="O163" s="10">
        <f t="shared" si="25"/>
        <v>145</v>
      </c>
      <c r="P163" s="10">
        <f t="shared" si="19"/>
        <v>0.892</v>
      </c>
    </row>
    <row r="164" spans="1:16" s="21" customFormat="1" ht="48" customHeight="1">
      <c r="A164" s="19"/>
      <c r="B164" s="8">
        <v>147</v>
      </c>
      <c r="C164" s="13" t="s">
        <v>162</v>
      </c>
      <c r="D164" s="8">
        <v>1995</v>
      </c>
      <c r="E164" s="8"/>
      <c r="F164" s="8">
        <v>1</v>
      </c>
      <c r="G164" s="16">
        <v>4521.53</v>
      </c>
      <c r="H164" s="16">
        <v>4521.53</v>
      </c>
      <c r="I164" s="16">
        <v>4451</v>
      </c>
      <c r="J164" s="9" t="s">
        <v>215</v>
      </c>
      <c r="K164" s="10">
        <v>2600</v>
      </c>
      <c r="L164" s="11">
        <f t="shared" si="22"/>
        <v>2312.44</v>
      </c>
      <c r="M164" s="11">
        <f t="shared" si="23"/>
        <v>31.46</v>
      </c>
      <c r="N164" s="10">
        <f t="shared" si="24"/>
        <v>126.10000000000001</v>
      </c>
      <c r="O164" s="10">
        <f t="shared" si="25"/>
        <v>130</v>
      </c>
      <c r="P164" s="10">
        <f t="shared" si="19"/>
        <v>0.575</v>
      </c>
    </row>
    <row r="165" spans="1:16" s="21" customFormat="1" ht="57.75" customHeight="1">
      <c r="A165" s="19"/>
      <c r="B165" s="8">
        <v>148</v>
      </c>
      <c r="C165" s="13" t="s">
        <v>225</v>
      </c>
      <c r="D165" s="8">
        <v>1959</v>
      </c>
      <c r="E165" s="8"/>
      <c r="F165" s="8">
        <v>3</v>
      </c>
      <c r="G165" s="16">
        <v>1335.24</v>
      </c>
      <c r="H165" s="16">
        <v>904.24</v>
      </c>
      <c r="I165" s="16">
        <v>904.24</v>
      </c>
      <c r="J165" s="9" t="s">
        <v>198</v>
      </c>
      <c r="K165" s="10">
        <v>1300</v>
      </c>
      <c r="L165" s="11">
        <f t="shared" si="22"/>
        <v>1156.22</v>
      </c>
      <c r="M165" s="11">
        <f t="shared" si="23"/>
        <v>15.73</v>
      </c>
      <c r="N165" s="10">
        <f t="shared" si="24"/>
        <v>63.050000000000004</v>
      </c>
      <c r="O165" s="10">
        <f t="shared" si="25"/>
        <v>65</v>
      </c>
      <c r="P165" s="10">
        <f t="shared" si="19"/>
        <v>0.974</v>
      </c>
    </row>
    <row r="166" spans="1:16" s="21" customFormat="1" ht="56.25">
      <c r="A166" s="19"/>
      <c r="B166" s="8">
        <v>149</v>
      </c>
      <c r="C166" s="13" t="s">
        <v>163</v>
      </c>
      <c r="D166" s="8">
        <v>1991</v>
      </c>
      <c r="E166" s="8"/>
      <c r="F166" s="8">
        <v>1</v>
      </c>
      <c r="G166" s="16">
        <v>4132</v>
      </c>
      <c r="H166" s="16">
        <v>4132</v>
      </c>
      <c r="I166" s="16">
        <v>4132</v>
      </c>
      <c r="J166" s="9" t="s">
        <v>216</v>
      </c>
      <c r="K166" s="10">
        <v>2500</v>
      </c>
      <c r="L166" s="11">
        <f t="shared" si="22"/>
        <v>2223.5</v>
      </c>
      <c r="M166" s="11">
        <f t="shared" si="23"/>
        <v>30.25</v>
      </c>
      <c r="N166" s="10">
        <f t="shared" si="24"/>
        <v>121.25</v>
      </c>
      <c r="O166" s="10">
        <f t="shared" si="25"/>
        <v>125</v>
      </c>
      <c r="P166" s="10">
        <f t="shared" si="19"/>
        <v>0.605</v>
      </c>
    </row>
    <row r="167" spans="1:16" s="21" customFormat="1" ht="56.25">
      <c r="A167" s="19"/>
      <c r="B167" s="8">
        <v>150</v>
      </c>
      <c r="C167" s="13" t="s">
        <v>164</v>
      </c>
      <c r="D167" s="8">
        <v>1994</v>
      </c>
      <c r="E167" s="8"/>
      <c r="F167" s="8">
        <v>1</v>
      </c>
      <c r="G167" s="16">
        <v>4814</v>
      </c>
      <c r="H167" s="16">
        <v>4814</v>
      </c>
      <c r="I167" s="16">
        <v>4814</v>
      </c>
      <c r="J167" s="9" t="s">
        <v>216</v>
      </c>
      <c r="K167" s="10">
        <v>2500</v>
      </c>
      <c r="L167" s="11">
        <f t="shared" si="22"/>
        <v>2223.5</v>
      </c>
      <c r="M167" s="11">
        <f t="shared" si="23"/>
        <v>30.25</v>
      </c>
      <c r="N167" s="10">
        <f t="shared" si="24"/>
        <v>121.25</v>
      </c>
      <c r="O167" s="10">
        <f t="shared" si="25"/>
        <v>125</v>
      </c>
      <c r="P167" s="10">
        <f t="shared" si="19"/>
        <v>0.519</v>
      </c>
    </row>
    <row r="168" spans="1:16" s="21" customFormat="1" ht="58.5" customHeight="1">
      <c r="A168" s="19"/>
      <c r="B168" s="8">
        <v>151</v>
      </c>
      <c r="C168" s="13" t="s">
        <v>165</v>
      </c>
      <c r="D168" s="8">
        <v>1995</v>
      </c>
      <c r="E168" s="8"/>
      <c r="F168" s="8">
        <v>1</v>
      </c>
      <c r="G168" s="16">
        <v>6432</v>
      </c>
      <c r="H168" s="16">
        <v>4858</v>
      </c>
      <c r="I168" s="16">
        <v>4858</v>
      </c>
      <c r="J168" s="13" t="s">
        <v>234</v>
      </c>
      <c r="K168" s="10">
        <v>1310.35</v>
      </c>
      <c r="L168" s="11">
        <f t="shared" si="22"/>
        <v>1165.42529</v>
      </c>
      <c r="M168" s="11">
        <f t="shared" si="23"/>
        <v>15.855234999999999</v>
      </c>
      <c r="N168" s="10">
        <f t="shared" si="24"/>
        <v>63.551975</v>
      </c>
      <c r="O168" s="10">
        <f t="shared" si="25"/>
        <v>65.5175</v>
      </c>
      <c r="P168" s="10">
        <f>ROUND(K168/G168,3)</f>
        <v>0.204</v>
      </c>
    </row>
    <row r="169" spans="1:16" s="21" customFormat="1" ht="51.75" customHeight="1">
      <c r="A169" s="19"/>
      <c r="B169" s="8">
        <v>152</v>
      </c>
      <c r="C169" s="13" t="s">
        <v>166</v>
      </c>
      <c r="D169" s="8">
        <v>1980</v>
      </c>
      <c r="E169" s="8"/>
      <c r="F169" s="8">
        <v>1</v>
      </c>
      <c r="G169" s="16">
        <v>3339</v>
      </c>
      <c r="H169" s="16">
        <v>3228.95</v>
      </c>
      <c r="I169" s="16">
        <v>2712.32</v>
      </c>
      <c r="J169" s="9" t="s">
        <v>215</v>
      </c>
      <c r="K169" s="10">
        <v>1000</v>
      </c>
      <c r="L169" s="11">
        <f t="shared" si="22"/>
        <v>889.4</v>
      </c>
      <c r="M169" s="11">
        <f t="shared" si="23"/>
        <v>12.1</v>
      </c>
      <c r="N169" s="10">
        <f t="shared" si="24"/>
        <v>48.5</v>
      </c>
      <c r="O169" s="10">
        <f t="shared" si="25"/>
        <v>50</v>
      </c>
      <c r="P169" s="10">
        <f aca="true" t="shared" si="26" ref="P169:P176">ROUND(K169/G169,3)</f>
        <v>0.299</v>
      </c>
    </row>
    <row r="170" spans="1:16" s="33" customFormat="1" ht="74.25" customHeight="1">
      <c r="A170" s="26"/>
      <c r="B170" s="8">
        <v>153</v>
      </c>
      <c r="C170" s="28" t="s">
        <v>167</v>
      </c>
      <c r="D170" s="27">
        <v>1984</v>
      </c>
      <c r="E170" s="27"/>
      <c r="F170" s="27">
        <v>1</v>
      </c>
      <c r="G170" s="29">
        <v>5371</v>
      </c>
      <c r="H170" s="29">
        <v>5371</v>
      </c>
      <c r="I170" s="29">
        <v>4510.93</v>
      </c>
      <c r="J170" s="30" t="s">
        <v>245</v>
      </c>
      <c r="K170" s="31">
        <v>1700</v>
      </c>
      <c r="L170" s="32">
        <f t="shared" si="22"/>
        <v>1511.98</v>
      </c>
      <c r="M170" s="32">
        <f t="shared" si="23"/>
        <v>20.57</v>
      </c>
      <c r="N170" s="31">
        <f t="shared" si="24"/>
        <v>82.45</v>
      </c>
      <c r="O170" s="31">
        <f t="shared" si="25"/>
        <v>85</v>
      </c>
      <c r="P170" s="31">
        <f t="shared" si="26"/>
        <v>0.317</v>
      </c>
    </row>
    <row r="171" spans="1:16" s="21" customFormat="1" ht="48.75" customHeight="1">
      <c r="A171" s="19"/>
      <c r="B171" s="8">
        <v>154</v>
      </c>
      <c r="C171" s="13" t="s">
        <v>168</v>
      </c>
      <c r="D171" s="8">
        <v>1976</v>
      </c>
      <c r="E171" s="8"/>
      <c r="F171" s="8">
        <v>1</v>
      </c>
      <c r="G171" s="16">
        <v>3405</v>
      </c>
      <c r="H171" s="16">
        <v>2969.26</v>
      </c>
      <c r="I171" s="16">
        <v>2494.3</v>
      </c>
      <c r="J171" s="9" t="s">
        <v>215</v>
      </c>
      <c r="K171" s="10">
        <v>1000</v>
      </c>
      <c r="L171" s="11">
        <f t="shared" si="22"/>
        <v>889.4</v>
      </c>
      <c r="M171" s="11">
        <f t="shared" si="23"/>
        <v>12.1</v>
      </c>
      <c r="N171" s="10">
        <f t="shared" si="24"/>
        <v>48.5</v>
      </c>
      <c r="O171" s="10">
        <f t="shared" si="25"/>
        <v>50</v>
      </c>
      <c r="P171" s="10">
        <f t="shared" si="26"/>
        <v>0.294</v>
      </c>
    </row>
    <row r="172" spans="1:16" s="21" customFormat="1" ht="69.75" customHeight="1">
      <c r="A172" s="19"/>
      <c r="B172" s="8">
        <v>155</v>
      </c>
      <c r="C172" s="13" t="s">
        <v>169</v>
      </c>
      <c r="D172" s="8">
        <v>1961</v>
      </c>
      <c r="E172" s="8"/>
      <c r="F172" s="8">
        <v>1</v>
      </c>
      <c r="G172" s="16">
        <v>3124</v>
      </c>
      <c r="H172" s="16">
        <v>3052.21</v>
      </c>
      <c r="I172" s="16">
        <v>2563.86</v>
      </c>
      <c r="J172" s="9" t="s">
        <v>198</v>
      </c>
      <c r="K172" s="10">
        <v>800</v>
      </c>
      <c r="L172" s="11">
        <f t="shared" si="22"/>
        <v>711.52</v>
      </c>
      <c r="M172" s="11">
        <f t="shared" si="23"/>
        <v>9.68</v>
      </c>
      <c r="N172" s="10">
        <f t="shared" si="24"/>
        <v>38.800000000000004</v>
      </c>
      <c r="O172" s="10">
        <f t="shared" si="25"/>
        <v>40</v>
      </c>
      <c r="P172" s="10">
        <f t="shared" si="26"/>
        <v>0.256</v>
      </c>
    </row>
    <row r="173" spans="1:16" s="21" customFormat="1" ht="66.75" customHeight="1">
      <c r="A173" s="19"/>
      <c r="B173" s="8">
        <v>156</v>
      </c>
      <c r="C173" s="13" t="s">
        <v>170</v>
      </c>
      <c r="D173" s="8">
        <v>1966</v>
      </c>
      <c r="E173" s="8"/>
      <c r="F173" s="8">
        <v>1</v>
      </c>
      <c r="G173" s="16">
        <v>3548</v>
      </c>
      <c r="H173" s="16">
        <v>3124.09</v>
      </c>
      <c r="I173" s="16">
        <v>2624.24</v>
      </c>
      <c r="J173" s="9" t="s">
        <v>198</v>
      </c>
      <c r="K173" s="10">
        <v>1000</v>
      </c>
      <c r="L173" s="11">
        <f t="shared" si="22"/>
        <v>889.4</v>
      </c>
      <c r="M173" s="11">
        <f t="shared" si="23"/>
        <v>12.1</v>
      </c>
      <c r="N173" s="10">
        <f t="shared" si="24"/>
        <v>48.5</v>
      </c>
      <c r="O173" s="10">
        <f t="shared" si="25"/>
        <v>50</v>
      </c>
      <c r="P173" s="10">
        <f t="shared" si="26"/>
        <v>0.282</v>
      </c>
    </row>
    <row r="174" spans="1:16" s="21" customFormat="1" ht="66.75" customHeight="1">
      <c r="A174" s="19"/>
      <c r="B174" s="8">
        <v>157</v>
      </c>
      <c r="C174" s="13" t="s">
        <v>171</v>
      </c>
      <c r="D174" s="8">
        <v>1982</v>
      </c>
      <c r="E174" s="8"/>
      <c r="F174" s="8">
        <v>1</v>
      </c>
      <c r="G174" s="16">
        <v>4437</v>
      </c>
      <c r="H174" s="16">
        <v>4317.93</v>
      </c>
      <c r="I174" s="16">
        <v>3627.06</v>
      </c>
      <c r="J174" s="9" t="s">
        <v>198</v>
      </c>
      <c r="K174" s="10">
        <v>1300</v>
      </c>
      <c r="L174" s="11">
        <f t="shared" si="22"/>
        <v>1156.22</v>
      </c>
      <c r="M174" s="11">
        <f t="shared" si="23"/>
        <v>15.73</v>
      </c>
      <c r="N174" s="10">
        <f t="shared" si="24"/>
        <v>63.050000000000004</v>
      </c>
      <c r="O174" s="10">
        <f t="shared" si="25"/>
        <v>65</v>
      </c>
      <c r="P174" s="10">
        <f t="shared" si="26"/>
        <v>0.293</v>
      </c>
    </row>
    <row r="175" spans="1:16" s="21" customFormat="1" ht="67.5">
      <c r="A175" s="19"/>
      <c r="B175" s="8">
        <v>158</v>
      </c>
      <c r="C175" s="13" t="s">
        <v>172</v>
      </c>
      <c r="D175" s="8">
        <v>1960</v>
      </c>
      <c r="E175" s="8"/>
      <c r="F175" s="8">
        <v>1</v>
      </c>
      <c r="G175" s="16">
        <v>3350</v>
      </c>
      <c r="H175" s="16">
        <v>3160.15</v>
      </c>
      <c r="I175" s="16">
        <v>2654.53</v>
      </c>
      <c r="J175" s="9" t="s">
        <v>198</v>
      </c>
      <c r="K175" s="10">
        <v>1000</v>
      </c>
      <c r="L175" s="11">
        <f t="shared" si="22"/>
        <v>889.4</v>
      </c>
      <c r="M175" s="11">
        <f t="shared" si="23"/>
        <v>12.1</v>
      </c>
      <c r="N175" s="10">
        <f t="shared" si="24"/>
        <v>48.5</v>
      </c>
      <c r="O175" s="10">
        <f t="shared" si="25"/>
        <v>50</v>
      </c>
      <c r="P175" s="10">
        <f t="shared" si="26"/>
        <v>0.299</v>
      </c>
    </row>
    <row r="176" spans="1:16" s="21" customFormat="1" ht="78.75">
      <c r="A176" s="19"/>
      <c r="B176" s="8">
        <v>159</v>
      </c>
      <c r="C176" s="13" t="s">
        <v>192</v>
      </c>
      <c r="D176" s="8">
        <v>1980</v>
      </c>
      <c r="E176" s="8"/>
      <c r="F176" s="8">
        <v>1</v>
      </c>
      <c r="G176" s="16">
        <v>4756.24</v>
      </c>
      <c r="H176" s="16">
        <v>4643.49</v>
      </c>
      <c r="I176" s="16">
        <v>4352.61</v>
      </c>
      <c r="J176" s="9" t="s">
        <v>231</v>
      </c>
      <c r="K176" s="10">
        <v>2490</v>
      </c>
      <c r="L176" s="11">
        <f t="shared" si="22"/>
        <v>2214.6059999999998</v>
      </c>
      <c r="M176" s="11">
        <f t="shared" si="23"/>
        <v>30.128999999999998</v>
      </c>
      <c r="N176" s="10">
        <f t="shared" si="24"/>
        <v>120.765</v>
      </c>
      <c r="O176" s="10">
        <f t="shared" si="25"/>
        <v>124.5</v>
      </c>
      <c r="P176" s="10">
        <f t="shared" si="26"/>
        <v>0.524</v>
      </c>
    </row>
    <row r="177" spans="1:16" s="21" customFormat="1" ht="78.75">
      <c r="A177" s="19"/>
      <c r="B177" s="8">
        <v>160</v>
      </c>
      <c r="C177" s="13" t="s">
        <v>193</v>
      </c>
      <c r="D177" s="8">
        <v>1980</v>
      </c>
      <c r="E177" s="8"/>
      <c r="F177" s="8">
        <v>1</v>
      </c>
      <c r="G177" s="16">
        <v>3342.18</v>
      </c>
      <c r="H177" s="16">
        <v>3231.91</v>
      </c>
      <c r="I177" s="16">
        <v>2895.26</v>
      </c>
      <c r="J177" s="9" t="s">
        <v>231</v>
      </c>
      <c r="K177" s="10">
        <v>1980</v>
      </c>
      <c r="L177" s="11">
        <f t="shared" si="22"/>
        <v>1761.012</v>
      </c>
      <c r="M177" s="11">
        <f t="shared" si="23"/>
        <v>23.958</v>
      </c>
      <c r="N177" s="10">
        <f t="shared" si="24"/>
        <v>96.03</v>
      </c>
      <c r="O177" s="10">
        <f t="shared" si="25"/>
        <v>99</v>
      </c>
      <c r="P177" s="10">
        <f>ROUND(K177/G177,3)</f>
        <v>0.592</v>
      </c>
    </row>
    <row r="178" spans="1:16" s="21" customFormat="1" ht="75" customHeight="1">
      <c r="A178" s="19"/>
      <c r="B178" s="8">
        <v>161</v>
      </c>
      <c r="C178" s="13" t="s">
        <v>175</v>
      </c>
      <c r="D178" s="8">
        <v>1980</v>
      </c>
      <c r="E178" s="8"/>
      <c r="F178" s="8">
        <v>1</v>
      </c>
      <c r="G178" s="16">
        <v>3358.34</v>
      </c>
      <c r="H178" s="16">
        <v>3298.76</v>
      </c>
      <c r="I178" s="16">
        <v>3111.51</v>
      </c>
      <c r="J178" s="9" t="s">
        <v>231</v>
      </c>
      <c r="K178" s="10">
        <v>1980</v>
      </c>
      <c r="L178" s="11">
        <f t="shared" si="22"/>
        <v>1761.012</v>
      </c>
      <c r="M178" s="11">
        <f t="shared" si="23"/>
        <v>23.958</v>
      </c>
      <c r="N178" s="10">
        <f t="shared" si="24"/>
        <v>96.03</v>
      </c>
      <c r="O178" s="10">
        <f t="shared" si="25"/>
        <v>99</v>
      </c>
      <c r="P178" s="10">
        <f>ROUND(K178/G178,3)</f>
        <v>0.59</v>
      </c>
    </row>
    <row r="179" spans="1:16" s="21" customFormat="1" ht="78" customHeight="1">
      <c r="A179" s="19"/>
      <c r="B179" s="8">
        <v>162</v>
      </c>
      <c r="C179" s="13" t="s">
        <v>176</v>
      </c>
      <c r="D179" s="8">
        <v>1979</v>
      </c>
      <c r="E179" s="8"/>
      <c r="F179" s="8">
        <v>1</v>
      </c>
      <c r="G179" s="16">
        <v>5468.34</v>
      </c>
      <c r="H179" s="16">
        <v>5417.54</v>
      </c>
      <c r="I179" s="16">
        <v>4904.49</v>
      </c>
      <c r="J179" s="9" t="s">
        <v>231</v>
      </c>
      <c r="K179" s="10">
        <v>3080</v>
      </c>
      <c r="L179" s="11">
        <f t="shared" si="22"/>
        <v>2739.352</v>
      </c>
      <c r="M179" s="11">
        <f t="shared" si="23"/>
        <v>37.268</v>
      </c>
      <c r="N179" s="10">
        <f t="shared" si="24"/>
        <v>149.38</v>
      </c>
      <c r="O179" s="10">
        <f t="shared" si="25"/>
        <v>154</v>
      </c>
      <c r="P179" s="10">
        <f aca="true" t="shared" si="27" ref="P179:P184">ROUND(K179/G179,3)</f>
        <v>0.563</v>
      </c>
    </row>
    <row r="180" spans="1:16" s="21" customFormat="1" ht="78.75">
      <c r="A180" s="19"/>
      <c r="B180" s="8">
        <v>163</v>
      </c>
      <c r="C180" s="13" t="s">
        <v>177</v>
      </c>
      <c r="D180" s="8">
        <v>1981</v>
      </c>
      <c r="E180" s="8"/>
      <c r="F180" s="8">
        <v>1</v>
      </c>
      <c r="G180" s="16">
        <v>3356.49</v>
      </c>
      <c r="H180" s="16">
        <v>3152.82</v>
      </c>
      <c r="I180" s="16">
        <v>2751.53</v>
      </c>
      <c r="J180" s="9" t="s">
        <v>231</v>
      </c>
      <c r="K180" s="10">
        <v>1980</v>
      </c>
      <c r="L180" s="11">
        <f t="shared" si="22"/>
        <v>1761.012</v>
      </c>
      <c r="M180" s="11">
        <f t="shared" si="23"/>
        <v>23.958</v>
      </c>
      <c r="N180" s="10">
        <f t="shared" si="24"/>
        <v>96.03</v>
      </c>
      <c r="O180" s="10">
        <f t="shared" si="25"/>
        <v>99</v>
      </c>
      <c r="P180" s="10">
        <f t="shared" si="27"/>
        <v>0.59</v>
      </c>
    </row>
    <row r="181" spans="1:16" s="21" customFormat="1" ht="78.75">
      <c r="A181" s="19"/>
      <c r="B181" s="8">
        <v>164</v>
      </c>
      <c r="C181" s="13" t="s">
        <v>219</v>
      </c>
      <c r="D181" s="8">
        <v>1989</v>
      </c>
      <c r="E181" s="8"/>
      <c r="F181" s="8">
        <v>1</v>
      </c>
      <c r="G181" s="16">
        <v>6356.42</v>
      </c>
      <c r="H181" s="16">
        <v>6269.83</v>
      </c>
      <c r="I181" s="16">
        <v>5990.74</v>
      </c>
      <c r="J181" s="9" t="s">
        <v>231</v>
      </c>
      <c r="K181" s="10">
        <v>2500</v>
      </c>
      <c r="L181" s="11">
        <f t="shared" si="22"/>
        <v>2223.5</v>
      </c>
      <c r="M181" s="11">
        <f t="shared" si="23"/>
        <v>30.25</v>
      </c>
      <c r="N181" s="10">
        <f t="shared" si="24"/>
        <v>121.25</v>
      </c>
      <c r="O181" s="10">
        <f t="shared" si="25"/>
        <v>125</v>
      </c>
      <c r="P181" s="10">
        <f t="shared" si="27"/>
        <v>0.393</v>
      </c>
    </row>
    <row r="182" spans="1:16" s="21" customFormat="1" ht="78.75">
      <c r="A182" s="19"/>
      <c r="B182" s="8">
        <v>165</v>
      </c>
      <c r="C182" s="13" t="s">
        <v>178</v>
      </c>
      <c r="D182" s="8">
        <v>1983</v>
      </c>
      <c r="E182" s="8"/>
      <c r="F182" s="8">
        <v>1</v>
      </c>
      <c r="G182" s="16">
        <v>3289.2</v>
      </c>
      <c r="H182" s="16">
        <v>3183.05</v>
      </c>
      <c r="I182" s="16">
        <v>2754.54</v>
      </c>
      <c r="J182" s="9" t="s">
        <v>231</v>
      </c>
      <c r="K182" s="10">
        <v>1950</v>
      </c>
      <c r="L182" s="11">
        <f t="shared" si="22"/>
        <v>1734.33</v>
      </c>
      <c r="M182" s="11">
        <f t="shared" si="23"/>
        <v>23.595</v>
      </c>
      <c r="N182" s="10">
        <f t="shared" si="24"/>
        <v>94.575</v>
      </c>
      <c r="O182" s="10">
        <f t="shared" si="25"/>
        <v>97.5</v>
      </c>
      <c r="P182" s="10">
        <f t="shared" si="27"/>
        <v>0.593</v>
      </c>
    </row>
    <row r="183" spans="1:16" s="21" customFormat="1" ht="78.75">
      <c r="A183" s="19"/>
      <c r="B183" s="8">
        <v>166</v>
      </c>
      <c r="C183" s="13" t="s">
        <v>179</v>
      </c>
      <c r="D183" s="8">
        <v>1969</v>
      </c>
      <c r="E183" s="8"/>
      <c r="F183" s="8">
        <v>1</v>
      </c>
      <c r="G183" s="16">
        <v>3533.44</v>
      </c>
      <c r="H183" s="16">
        <v>3533.44</v>
      </c>
      <c r="I183" s="16">
        <v>3228.65</v>
      </c>
      <c r="J183" s="9" t="s">
        <v>231</v>
      </c>
      <c r="K183" s="10">
        <v>1980</v>
      </c>
      <c r="L183" s="11">
        <f t="shared" si="22"/>
        <v>1761.012</v>
      </c>
      <c r="M183" s="11">
        <f t="shared" si="23"/>
        <v>23.958</v>
      </c>
      <c r="N183" s="10">
        <f t="shared" si="24"/>
        <v>96.03</v>
      </c>
      <c r="O183" s="10">
        <f t="shared" si="25"/>
        <v>99</v>
      </c>
      <c r="P183" s="10">
        <f t="shared" si="27"/>
        <v>0.56</v>
      </c>
    </row>
    <row r="184" spans="1:16" s="21" customFormat="1" ht="78.75">
      <c r="A184" s="19"/>
      <c r="B184" s="8">
        <v>167</v>
      </c>
      <c r="C184" s="13" t="s">
        <v>180</v>
      </c>
      <c r="D184" s="8">
        <v>1965</v>
      </c>
      <c r="E184" s="8"/>
      <c r="F184" s="8">
        <v>1</v>
      </c>
      <c r="G184" s="16">
        <v>3482.71</v>
      </c>
      <c r="H184" s="16">
        <v>3482.71</v>
      </c>
      <c r="I184" s="16">
        <v>3218.92</v>
      </c>
      <c r="J184" s="9" t="s">
        <v>231</v>
      </c>
      <c r="K184" s="10">
        <v>1963.693</v>
      </c>
      <c r="L184" s="11">
        <f t="shared" si="22"/>
        <v>1746.5085542</v>
      </c>
      <c r="M184" s="11">
        <f t="shared" si="23"/>
        <v>23.7606853</v>
      </c>
      <c r="N184" s="10">
        <f t="shared" si="24"/>
        <v>95.2391105</v>
      </c>
      <c r="O184" s="10">
        <f t="shared" si="25"/>
        <v>98.18465</v>
      </c>
      <c r="P184" s="10">
        <f t="shared" si="27"/>
        <v>0.564</v>
      </c>
    </row>
    <row r="185" spans="1:16" s="21" customFormat="1" ht="67.5">
      <c r="A185" s="19"/>
      <c r="B185" s="8">
        <v>168</v>
      </c>
      <c r="C185" s="13" t="s">
        <v>183</v>
      </c>
      <c r="D185" s="8">
        <v>1972</v>
      </c>
      <c r="E185" s="8"/>
      <c r="F185" s="8">
        <v>1</v>
      </c>
      <c r="G185" s="16">
        <v>4889</v>
      </c>
      <c r="H185" s="16">
        <v>4424</v>
      </c>
      <c r="I185" s="16">
        <v>4098.35</v>
      </c>
      <c r="J185" s="9" t="s">
        <v>255</v>
      </c>
      <c r="K185" s="10">
        <v>2500</v>
      </c>
      <c r="L185" s="11">
        <f t="shared" si="22"/>
        <v>2223.5</v>
      </c>
      <c r="M185" s="11">
        <f t="shared" si="23"/>
        <v>30.25</v>
      </c>
      <c r="N185" s="10">
        <f t="shared" si="24"/>
        <v>121.25</v>
      </c>
      <c r="O185" s="10">
        <f t="shared" si="25"/>
        <v>125</v>
      </c>
      <c r="P185" s="10">
        <f aca="true" t="shared" si="28" ref="P185:P194">ROUND(K185/G185,3)</f>
        <v>0.511</v>
      </c>
    </row>
    <row r="186" spans="1:16" s="21" customFormat="1" ht="67.5">
      <c r="A186" s="19"/>
      <c r="B186" s="8">
        <v>169</v>
      </c>
      <c r="C186" s="13" t="s">
        <v>184</v>
      </c>
      <c r="D186" s="8">
        <v>1981</v>
      </c>
      <c r="E186" s="8"/>
      <c r="F186" s="8">
        <v>1</v>
      </c>
      <c r="G186" s="16">
        <v>4418</v>
      </c>
      <c r="H186" s="16">
        <v>3953</v>
      </c>
      <c r="I186" s="16">
        <v>3542.75</v>
      </c>
      <c r="J186" s="9" t="s">
        <v>255</v>
      </c>
      <c r="K186" s="10">
        <v>2500</v>
      </c>
      <c r="L186" s="11">
        <f t="shared" si="22"/>
        <v>2223.5</v>
      </c>
      <c r="M186" s="11">
        <f t="shared" si="23"/>
        <v>30.25</v>
      </c>
      <c r="N186" s="10">
        <f t="shared" si="24"/>
        <v>121.25</v>
      </c>
      <c r="O186" s="10">
        <f t="shared" si="25"/>
        <v>125</v>
      </c>
      <c r="P186" s="10">
        <f t="shared" si="28"/>
        <v>0.566</v>
      </c>
    </row>
    <row r="187" spans="1:16" s="21" customFormat="1" ht="67.5">
      <c r="A187" s="19"/>
      <c r="B187" s="8">
        <v>170</v>
      </c>
      <c r="C187" s="13" t="s">
        <v>185</v>
      </c>
      <c r="D187" s="8">
        <v>1977</v>
      </c>
      <c r="E187" s="8"/>
      <c r="F187" s="8">
        <v>1</v>
      </c>
      <c r="G187" s="16">
        <v>3866</v>
      </c>
      <c r="H187" s="16">
        <v>3401</v>
      </c>
      <c r="I187" s="16">
        <v>3297.63</v>
      </c>
      <c r="J187" s="9" t="s">
        <v>255</v>
      </c>
      <c r="K187" s="10">
        <v>2500</v>
      </c>
      <c r="L187" s="11">
        <f t="shared" si="22"/>
        <v>2223.5</v>
      </c>
      <c r="M187" s="11">
        <f t="shared" si="23"/>
        <v>30.25</v>
      </c>
      <c r="N187" s="10">
        <f t="shared" si="24"/>
        <v>121.25</v>
      </c>
      <c r="O187" s="10">
        <f t="shared" si="25"/>
        <v>125</v>
      </c>
      <c r="P187" s="10">
        <f t="shared" si="28"/>
        <v>0.647</v>
      </c>
    </row>
    <row r="188" spans="1:16" s="21" customFormat="1" ht="67.5">
      <c r="A188" s="19"/>
      <c r="B188" s="8">
        <v>171</v>
      </c>
      <c r="C188" s="13" t="s">
        <v>186</v>
      </c>
      <c r="D188" s="8">
        <v>1962</v>
      </c>
      <c r="E188" s="8"/>
      <c r="F188" s="8">
        <v>1</v>
      </c>
      <c r="G188" s="16">
        <v>4949</v>
      </c>
      <c r="H188" s="16">
        <v>4484</v>
      </c>
      <c r="I188" s="16">
        <v>4318.6</v>
      </c>
      <c r="J188" s="9" t="s">
        <v>255</v>
      </c>
      <c r="K188" s="10">
        <v>2500</v>
      </c>
      <c r="L188" s="11">
        <f t="shared" si="22"/>
        <v>2223.5</v>
      </c>
      <c r="M188" s="11">
        <f t="shared" si="23"/>
        <v>30.25</v>
      </c>
      <c r="N188" s="10">
        <f t="shared" si="24"/>
        <v>121.25</v>
      </c>
      <c r="O188" s="10">
        <f t="shared" si="25"/>
        <v>125</v>
      </c>
      <c r="P188" s="10">
        <f t="shared" si="28"/>
        <v>0.505</v>
      </c>
    </row>
    <row r="189" spans="1:16" s="21" customFormat="1" ht="84">
      <c r="A189" s="19"/>
      <c r="B189" s="8">
        <v>172</v>
      </c>
      <c r="C189" s="28" t="s">
        <v>256</v>
      </c>
      <c r="D189" s="27">
        <v>1975</v>
      </c>
      <c r="E189" s="27"/>
      <c r="F189" s="27">
        <v>1</v>
      </c>
      <c r="G189" s="29">
        <v>3340.68</v>
      </c>
      <c r="H189" s="29">
        <v>3340.68</v>
      </c>
      <c r="I189" s="29">
        <v>2927.32</v>
      </c>
      <c r="J189" s="30" t="s">
        <v>207</v>
      </c>
      <c r="K189" s="31">
        <v>640.3</v>
      </c>
      <c r="L189" s="32">
        <f aca="true" t="shared" si="29" ref="L189:L194">K189*0.8894</f>
        <v>569.48282</v>
      </c>
      <c r="M189" s="32">
        <f aca="true" t="shared" si="30" ref="M189:M194">K189*0.0121</f>
        <v>7.747629999999999</v>
      </c>
      <c r="N189" s="31">
        <f aca="true" t="shared" si="31" ref="N189:N194">K189*0.0485</f>
        <v>31.05455</v>
      </c>
      <c r="O189" s="31">
        <f aca="true" t="shared" si="32" ref="O189:O194">K189*0.05</f>
        <v>32.015</v>
      </c>
      <c r="P189" s="31">
        <f t="shared" si="28"/>
        <v>0.192</v>
      </c>
    </row>
    <row r="190" spans="1:16" s="21" customFormat="1" ht="84">
      <c r="A190" s="19"/>
      <c r="B190" s="8">
        <v>173</v>
      </c>
      <c r="C190" s="28" t="s">
        <v>257</v>
      </c>
      <c r="D190" s="27">
        <v>1976</v>
      </c>
      <c r="E190" s="27"/>
      <c r="F190" s="27">
        <v>1</v>
      </c>
      <c r="G190" s="29">
        <v>3283.66</v>
      </c>
      <c r="H190" s="29">
        <v>3283.66</v>
      </c>
      <c r="I190" s="29">
        <v>2867.67</v>
      </c>
      <c r="J190" s="30" t="s">
        <v>207</v>
      </c>
      <c r="K190" s="31">
        <v>640.3</v>
      </c>
      <c r="L190" s="32">
        <f t="shared" si="29"/>
        <v>569.48282</v>
      </c>
      <c r="M190" s="32">
        <f t="shared" si="30"/>
        <v>7.747629999999999</v>
      </c>
      <c r="N190" s="31">
        <f t="shared" si="31"/>
        <v>31.05455</v>
      </c>
      <c r="O190" s="31">
        <f t="shared" si="32"/>
        <v>32.015</v>
      </c>
      <c r="P190" s="31">
        <f t="shared" si="28"/>
        <v>0.195</v>
      </c>
    </row>
    <row r="191" spans="1:16" s="21" customFormat="1" ht="76.5" customHeight="1">
      <c r="A191" s="19"/>
      <c r="B191" s="8">
        <v>174</v>
      </c>
      <c r="C191" s="28" t="s">
        <v>258</v>
      </c>
      <c r="D191" s="27">
        <v>1974</v>
      </c>
      <c r="E191" s="27"/>
      <c r="F191" s="27">
        <v>1</v>
      </c>
      <c r="G191" s="29">
        <v>4740.53</v>
      </c>
      <c r="H191" s="29">
        <v>4740.53</v>
      </c>
      <c r="I191" s="29">
        <v>4549.29</v>
      </c>
      <c r="J191" s="30" t="s">
        <v>259</v>
      </c>
      <c r="K191" s="31">
        <v>255.352</v>
      </c>
      <c r="L191" s="32">
        <f t="shared" si="29"/>
        <v>227.1100688</v>
      </c>
      <c r="M191" s="32">
        <f t="shared" si="30"/>
        <v>3.0897592</v>
      </c>
      <c r="N191" s="31">
        <f t="shared" si="31"/>
        <v>12.384572</v>
      </c>
      <c r="O191" s="31">
        <f t="shared" si="32"/>
        <v>12.767600000000002</v>
      </c>
      <c r="P191" s="31">
        <f t="shared" si="28"/>
        <v>0.054</v>
      </c>
    </row>
    <row r="192" spans="1:16" s="21" customFormat="1" ht="84">
      <c r="A192" s="19"/>
      <c r="B192" s="8">
        <v>175</v>
      </c>
      <c r="C192" s="28" t="s">
        <v>260</v>
      </c>
      <c r="D192" s="27">
        <v>1974</v>
      </c>
      <c r="E192" s="27"/>
      <c r="F192" s="27">
        <v>1</v>
      </c>
      <c r="G192" s="29">
        <v>3351.1</v>
      </c>
      <c r="H192" s="29">
        <v>3351.1</v>
      </c>
      <c r="I192" s="29">
        <v>3183.6</v>
      </c>
      <c r="J192" s="30" t="s">
        <v>207</v>
      </c>
      <c r="K192" s="31">
        <v>841.2</v>
      </c>
      <c r="L192" s="32">
        <f t="shared" si="29"/>
        <v>748.16328</v>
      </c>
      <c r="M192" s="32">
        <f t="shared" si="30"/>
        <v>10.17852</v>
      </c>
      <c r="N192" s="31">
        <f t="shared" si="31"/>
        <v>40.7982</v>
      </c>
      <c r="O192" s="31">
        <f t="shared" si="32"/>
        <v>42.06</v>
      </c>
      <c r="P192" s="31">
        <f t="shared" si="28"/>
        <v>0.251</v>
      </c>
    </row>
    <row r="193" spans="1:16" s="21" customFormat="1" ht="84">
      <c r="A193" s="19"/>
      <c r="B193" s="8">
        <v>176</v>
      </c>
      <c r="C193" s="28" t="s">
        <v>261</v>
      </c>
      <c r="D193" s="27">
        <v>1982</v>
      </c>
      <c r="E193" s="27"/>
      <c r="F193" s="27">
        <v>1</v>
      </c>
      <c r="G193" s="29">
        <v>3310.93</v>
      </c>
      <c r="H193" s="29">
        <v>3310.93</v>
      </c>
      <c r="I193" s="29">
        <v>3159.31</v>
      </c>
      <c r="J193" s="30" t="s">
        <v>207</v>
      </c>
      <c r="K193" s="31">
        <v>640.3</v>
      </c>
      <c r="L193" s="32">
        <f t="shared" si="29"/>
        <v>569.48282</v>
      </c>
      <c r="M193" s="32">
        <f t="shared" si="30"/>
        <v>7.747629999999999</v>
      </c>
      <c r="N193" s="31">
        <f t="shared" si="31"/>
        <v>31.05455</v>
      </c>
      <c r="O193" s="31">
        <f t="shared" si="32"/>
        <v>32.015</v>
      </c>
      <c r="P193" s="31">
        <f t="shared" si="28"/>
        <v>0.193</v>
      </c>
    </row>
    <row r="194" spans="1:16" s="21" customFormat="1" ht="12.75">
      <c r="A194" s="19"/>
      <c r="B194" s="8">
        <v>177</v>
      </c>
      <c r="C194" s="28" t="s">
        <v>262</v>
      </c>
      <c r="D194" s="27">
        <v>1990</v>
      </c>
      <c r="E194" s="27"/>
      <c r="F194" s="27">
        <v>1</v>
      </c>
      <c r="G194" s="29">
        <v>2971.58</v>
      </c>
      <c r="H194" s="29">
        <v>2971.58</v>
      </c>
      <c r="I194" s="29">
        <v>2817.15</v>
      </c>
      <c r="J194" s="30" t="s">
        <v>50</v>
      </c>
      <c r="K194" s="31">
        <v>771.342</v>
      </c>
      <c r="L194" s="32">
        <f t="shared" si="29"/>
        <v>686.0315747999999</v>
      </c>
      <c r="M194" s="32">
        <f t="shared" si="30"/>
        <v>9.3332382</v>
      </c>
      <c r="N194" s="31">
        <f t="shared" si="31"/>
        <v>37.410087</v>
      </c>
      <c r="O194" s="31">
        <f t="shared" si="32"/>
        <v>38.5671</v>
      </c>
      <c r="P194" s="31">
        <f t="shared" si="28"/>
        <v>0.26</v>
      </c>
    </row>
    <row r="195" spans="2:16" s="21" customFormat="1" ht="51" customHeight="1">
      <c r="B195" s="8"/>
      <c r="C195" s="13" t="s">
        <v>211</v>
      </c>
      <c r="D195" s="8"/>
      <c r="E195" s="8"/>
      <c r="F195" s="8"/>
      <c r="G195" s="22">
        <f>SUM(G18:G194)</f>
        <v>665686.9299999996</v>
      </c>
      <c r="H195" s="22">
        <f>SUM(H18:H194)</f>
        <v>631144.2799999999</v>
      </c>
      <c r="I195" s="22">
        <f>SUM(I18:I194)</f>
        <v>579047.4800000002</v>
      </c>
      <c r="J195" s="9"/>
      <c r="K195" s="22">
        <f aca="true" t="shared" si="33" ref="K195:P195">SUM(K18:K194)</f>
        <v>276868.90501</v>
      </c>
      <c r="L195" s="22">
        <f t="shared" si="33"/>
        <v>246247.20411589387</v>
      </c>
      <c r="M195" s="22">
        <f t="shared" si="33"/>
        <v>3350.113750620999</v>
      </c>
      <c r="N195" s="22">
        <f t="shared" si="33"/>
        <v>13428.141892985013</v>
      </c>
      <c r="O195" s="22">
        <f t="shared" si="33"/>
        <v>13843.445250499999</v>
      </c>
      <c r="P195" s="22">
        <f t="shared" si="33"/>
        <v>80.38300000000001</v>
      </c>
    </row>
    <row r="196" spans="2:16" s="20" customFormat="1" ht="185.25" customHeight="1">
      <c r="B196" s="41" t="s">
        <v>264</v>
      </c>
      <c r="C196" s="42"/>
      <c r="D196" s="43"/>
      <c r="E196" s="41" t="s">
        <v>270</v>
      </c>
      <c r="F196" s="42"/>
      <c r="G196" s="43"/>
      <c r="H196" s="41" t="s">
        <v>214</v>
      </c>
      <c r="I196" s="43"/>
      <c r="J196" s="41" t="s">
        <v>212</v>
      </c>
      <c r="K196" s="42"/>
      <c r="L196" s="42"/>
      <c r="M196" s="42"/>
      <c r="N196" s="42"/>
      <c r="O196" s="42"/>
      <c r="P196" s="43"/>
    </row>
    <row r="197" spans="1:16" ht="12.75">
      <c r="A197" s="6"/>
      <c r="B197" s="5"/>
      <c r="C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</row>
    <row r="198" spans="1:16" ht="12.75">
      <c r="A198" s="6"/>
      <c r="B198" s="5"/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</row>
    <row r="199" spans="1:16" ht="18.75">
      <c r="A199" s="6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24"/>
      <c r="P199" s="24"/>
    </row>
    <row r="200" spans="1:16" ht="12.75">
      <c r="A200" s="6"/>
      <c r="B200" s="5"/>
      <c r="C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</row>
    <row r="201" spans="1:16" ht="12.75">
      <c r="A201" s="6"/>
      <c r="B201" s="5"/>
      <c r="C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1:16" ht="12.75">
      <c r="A202" s="6"/>
      <c r="B202" s="5"/>
      <c r="C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ht="12.75">
      <c r="A203" s="6"/>
      <c r="B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6"/>
      <c r="B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6"/>
      <c r="B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6"/>
      <c r="B206" s="3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6"/>
      <c r="B207" s="3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6"/>
      <c r="B208" s="3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6"/>
      <c r="B209" s="3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6"/>
      <c r="B210" s="3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6"/>
      <c r="B211" s="3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6"/>
      <c r="B212" s="3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6"/>
      <c r="B213" s="3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6"/>
      <c r="B214" s="3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6"/>
      <c r="B215" s="3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6"/>
      <c r="B216" s="3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6"/>
      <c r="B217" s="3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6"/>
      <c r="B218" s="3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6"/>
      <c r="B219" s="3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6"/>
      <c r="B220" s="3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6"/>
      <c r="B221" s="3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6"/>
      <c r="B222" s="3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6"/>
      <c r="B223" s="3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6"/>
      <c r="B224" s="3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6"/>
      <c r="B225" s="3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6"/>
      <c r="B226" s="2"/>
      <c r="C226" s="15"/>
      <c r="D226" s="2"/>
      <c r="E226" s="2"/>
      <c r="F226" s="2"/>
      <c r="G226" s="2"/>
      <c r="H226" s="2"/>
      <c r="I226" s="2"/>
      <c r="J226" s="3"/>
      <c r="K226" s="2"/>
      <c r="L226" s="2"/>
      <c r="M226" s="2"/>
      <c r="N226" s="2"/>
      <c r="O226" s="2"/>
      <c r="P226" s="2"/>
    </row>
    <row r="227" spans="1:16" ht="12.75">
      <c r="A227" s="6"/>
      <c r="B227" s="2"/>
      <c r="C227" s="1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6"/>
      <c r="B228" s="2"/>
      <c r="C228" s="14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6"/>
      <c r="B229" s="3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</sheetData>
  <mergeCells count="32">
    <mergeCell ref="B10:B15"/>
    <mergeCell ref="C10:C15"/>
    <mergeCell ref="D10:E10"/>
    <mergeCell ref="F10:F15"/>
    <mergeCell ref="D11:D15"/>
    <mergeCell ref="H13:H15"/>
    <mergeCell ref="I13:I15"/>
    <mergeCell ref="J10:J15"/>
    <mergeCell ref="G10:I10"/>
    <mergeCell ref="H11:I12"/>
    <mergeCell ref="P10:P15"/>
    <mergeCell ref="M14:M15"/>
    <mergeCell ref="L14:L15"/>
    <mergeCell ref="N14:N15"/>
    <mergeCell ref="L12:N13"/>
    <mergeCell ref="K10:O10"/>
    <mergeCell ref="O12:O15"/>
    <mergeCell ref="K11:K15"/>
    <mergeCell ref="B199:N199"/>
    <mergeCell ref="B7:P7"/>
    <mergeCell ref="B196:D196"/>
    <mergeCell ref="E196:G196"/>
    <mergeCell ref="H196:I196"/>
    <mergeCell ref="J196:P196"/>
    <mergeCell ref="B17:P17"/>
    <mergeCell ref="E11:E15"/>
    <mergeCell ref="G11:G15"/>
    <mergeCell ref="L11:O11"/>
    <mergeCell ref="N1:P1"/>
    <mergeCell ref="N2:P2"/>
    <mergeCell ref="N3:P3"/>
    <mergeCell ref="N4:P4"/>
  </mergeCells>
  <printOptions/>
  <pageMargins left="1.1811023622047245" right="0.5905511811023623" top="0.7874015748031497" bottom="0.7874015748031497" header="0.5118110236220472" footer="0"/>
  <pageSetup fitToHeight="1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2009-08-25T06:21:15Z</cp:lastPrinted>
  <dcterms:created xsi:type="dcterms:W3CDTF">1996-10-08T23:32:33Z</dcterms:created>
  <dcterms:modified xsi:type="dcterms:W3CDTF">2009-08-25T06:36:30Z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912754921</vt:i4>
  </property>
  <property fmtid="{D5CDD505-2E9C-101B-9397-08002B2CF9AE}" pid="3" name="_EmailSubject">
    <vt:lpwstr/>
  </property>
  <property fmtid="{D5CDD505-2E9C-101B-9397-08002B2CF9AE}" pid="4" name="_AuthorEmail">
    <vt:lpwstr>secrsovet@gorsovet.rubtsovsk.ru</vt:lpwstr>
  </property>
  <property fmtid="{D5CDD505-2E9C-101B-9397-08002B2CF9AE}" pid="5" name="_AuthorEmailDisplayName">
    <vt:lpwstr>Боброва Л.Н.</vt:lpwstr>
  </property>
  <property fmtid="{D5CDD505-2E9C-101B-9397-08002B2CF9AE}" pid="6" name="_ReviewingToolsShownOnce">
    <vt:lpwstr/>
  </property>
</Properties>
</file>